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xl/drawings/drawing15.xml" ContentType="application/vnd.openxmlformats-officedocument.drawing+xml"/>
  <Override PartName="/xl/comments10.xml" ContentType="application/vnd.openxmlformats-officedocument.spreadsheetml.comments+xml"/>
  <Override PartName="/xl/drawings/drawing16.xml" ContentType="application/vnd.openxmlformats-officedocument.drawing+xml"/>
  <Override PartName="/xl/comments11.xml" ContentType="application/vnd.openxmlformats-officedocument.spreadsheetml.comments+xml"/>
  <Override PartName="/xl/drawings/drawing17.xml" ContentType="application/vnd.openxmlformats-officedocument.drawing+xml"/>
  <Override PartName="/xl/comments12.xml" ContentType="application/vnd.openxmlformats-officedocument.spreadsheetml.comments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U:\economie et gestion\comptabilité\Maraicher\Dernière version\outil comptable final\"/>
    </mc:Choice>
  </mc:AlternateContent>
  <xr:revisionPtr revIDLastSave="0" documentId="13_ncr:1_{CD83E436-BABF-40B2-BAB5-73AE77CD7B0A}" xr6:coauthVersionLast="47" xr6:coauthVersionMax="47" xr10:uidLastSave="{00000000-0000-0000-0000-000000000000}"/>
  <bookViews>
    <workbookView xWindow="40920" yWindow="7860" windowWidth="29040" windowHeight="15840" firstSheet="1" activeTab="5" xr2:uid="{00000000-000D-0000-FFFF-FFFF00000000}"/>
  </bookViews>
  <sheets>
    <sheet name="Informations" sheetId="23" r:id="rId1"/>
    <sheet name="Notions comptables" sheetId="22" r:id="rId2"/>
    <sheet name="Calcul et extraction des taxes" sheetId="24" r:id="rId3"/>
    <sheet name="Outils CETAB+" sheetId="26" r:id="rId4"/>
    <sheet name="Plan comptable" sheetId="27" r:id="rId5"/>
    <sheet name="Mois 1" sheetId="1" r:id="rId6"/>
    <sheet name="Mois 2" sheetId="18" r:id="rId7"/>
    <sheet name="Mois 3" sheetId="17" r:id="rId8"/>
    <sheet name="Mois 4" sheetId="16" r:id="rId9"/>
    <sheet name="Mois 5" sheetId="15" r:id="rId10"/>
    <sheet name="Mois 6" sheetId="14" r:id="rId11"/>
    <sheet name="Mois 7" sheetId="13" r:id="rId12"/>
    <sheet name="Mois 8" sheetId="12" r:id="rId13"/>
    <sheet name="Mois 9" sheetId="11" r:id="rId14"/>
    <sheet name="Mois 10" sheetId="10" r:id="rId15"/>
    <sheet name="Mois 11" sheetId="9" r:id="rId16"/>
    <sheet name="Mois 12" sheetId="8" r:id="rId17"/>
    <sheet name="Balance de vérification" sheetId="2" r:id="rId18"/>
    <sheet name="Bilan" sheetId="3" r:id="rId19"/>
    <sheet name="État des résultats" sheetId="6" r:id="rId20"/>
    <sheet name="Ratios + indicateurs" sheetId="19" r:id="rId21"/>
  </sheets>
  <definedNames>
    <definedName name="_MailEndCompose" localSheetId="10">'Mois 6'!$BY$10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6" i="8" l="1"/>
  <c r="D6" i="9"/>
  <c r="D6" i="10"/>
  <c r="D6" i="11"/>
  <c r="D6" i="12"/>
  <c r="D6" i="13"/>
  <c r="D6" i="14"/>
  <c r="D6" i="15"/>
  <c r="D6" i="16"/>
  <c r="D6" i="17"/>
  <c r="D6" i="18"/>
  <c r="D69" i="2"/>
  <c r="DX59" i="17"/>
  <c r="DX58" i="17"/>
  <c r="DX57" i="17"/>
  <c r="DX56" i="17"/>
  <c r="DX55" i="17"/>
  <c r="DX54" i="17"/>
  <c r="DX53" i="17"/>
  <c r="DX52" i="17"/>
  <c r="DX51" i="17"/>
  <c r="DX50" i="17"/>
  <c r="DX49" i="17"/>
  <c r="DX48" i="17"/>
  <c r="DX47" i="17"/>
  <c r="DX46" i="17"/>
  <c r="DX45" i="17"/>
  <c r="DX43" i="17"/>
  <c r="DX42" i="17"/>
  <c r="DX41" i="17"/>
  <c r="DX40" i="17"/>
  <c r="DX39" i="17"/>
  <c r="DX38" i="17"/>
  <c r="DX37" i="17"/>
  <c r="DX36" i="17"/>
  <c r="DX35" i="17"/>
  <c r="DX34" i="17"/>
  <c r="DX33" i="17"/>
  <c r="DX32" i="17"/>
  <c r="DX31" i="17"/>
  <c r="DX30" i="17"/>
  <c r="DX29" i="17"/>
  <c r="DX28" i="17"/>
  <c r="DX27" i="17"/>
  <c r="DX26" i="17"/>
  <c r="DX25" i="17"/>
  <c r="DX24" i="17"/>
  <c r="DX23" i="17"/>
  <c r="DX22" i="17"/>
  <c r="DX21" i="17"/>
  <c r="DX20" i="17"/>
  <c r="DX19" i="17"/>
  <c r="DX18" i="17"/>
  <c r="DX17" i="17"/>
  <c r="DX16" i="17"/>
  <c r="DX15" i="17"/>
  <c r="DX14" i="17"/>
  <c r="DX13" i="17"/>
  <c r="DX12" i="17"/>
  <c r="DX11" i="17"/>
  <c r="DX59" i="16"/>
  <c r="DX58" i="16"/>
  <c r="DX57" i="16"/>
  <c r="DX56" i="16"/>
  <c r="DX55" i="16"/>
  <c r="DX54" i="16"/>
  <c r="DX53" i="16"/>
  <c r="DX52" i="16"/>
  <c r="DX51" i="16"/>
  <c r="DX50" i="16"/>
  <c r="DX49" i="16"/>
  <c r="DX48" i="16"/>
  <c r="DX47" i="16"/>
  <c r="DX46" i="16"/>
  <c r="DX45" i="16"/>
  <c r="DX44" i="16"/>
  <c r="DX43" i="16"/>
  <c r="DX42" i="16"/>
  <c r="DX41" i="16"/>
  <c r="DX40" i="16"/>
  <c r="DX39" i="16"/>
  <c r="DX38" i="16"/>
  <c r="DX37" i="16"/>
  <c r="DX36" i="16"/>
  <c r="DX35" i="16"/>
  <c r="DX34" i="16"/>
  <c r="DX33" i="16"/>
  <c r="DX32" i="16"/>
  <c r="DX31" i="16"/>
  <c r="DX30" i="16"/>
  <c r="DX29" i="16"/>
  <c r="DX28" i="16"/>
  <c r="DX27" i="16"/>
  <c r="DX26" i="16"/>
  <c r="DX25" i="16"/>
  <c r="DX24" i="16"/>
  <c r="DX23" i="16"/>
  <c r="DX22" i="16"/>
  <c r="DX21" i="16"/>
  <c r="DX20" i="16"/>
  <c r="DX19" i="16"/>
  <c r="DX18" i="16"/>
  <c r="DX17" i="16"/>
  <c r="DX15" i="16"/>
  <c r="DX14" i="16"/>
  <c r="DX13" i="16"/>
  <c r="DX11" i="16"/>
  <c r="DX59" i="15"/>
  <c r="DX58" i="15"/>
  <c r="DX57" i="15"/>
  <c r="DX56" i="15"/>
  <c r="DX55" i="15"/>
  <c r="DX54" i="15"/>
  <c r="DX53" i="15"/>
  <c r="DX52" i="15"/>
  <c r="DX51" i="15"/>
  <c r="DX50" i="15"/>
  <c r="DX49" i="15"/>
  <c r="DX48" i="15"/>
  <c r="DX47" i="15"/>
  <c r="DX46" i="15"/>
  <c r="DX45" i="15"/>
  <c r="DX44" i="15"/>
  <c r="DX43" i="15"/>
  <c r="DX42" i="15"/>
  <c r="DX41" i="15"/>
  <c r="DX40" i="15"/>
  <c r="DX39" i="15"/>
  <c r="DX38" i="15"/>
  <c r="DX37" i="15"/>
  <c r="DX36" i="15"/>
  <c r="DX35" i="15"/>
  <c r="DX34" i="15"/>
  <c r="DX33" i="15"/>
  <c r="DX32" i="15"/>
  <c r="DX31" i="15"/>
  <c r="DX30" i="15"/>
  <c r="DX29" i="15"/>
  <c r="DX28" i="15"/>
  <c r="DX27" i="15"/>
  <c r="DX26" i="15"/>
  <c r="DX25" i="15"/>
  <c r="DX23" i="15"/>
  <c r="DX22" i="15"/>
  <c r="DX21" i="15"/>
  <c r="DX20" i="15"/>
  <c r="DX19" i="15"/>
  <c r="DX18" i="15"/>
  <c r="DX17" i="15"/>
  <c r="DX16" i="15"/>
  <c r="DX15" i="15"/>
  <c r="DX14" i="15"/>
  <c r="DX13" i="15"/>
  <c r="DX12" i="15"/>
  <c r="DX11" i="15"/>
  <c r="DX59" i="14"/>
  <c r="DX58" i="14"/>
  <c r="DX57" i="14"/>
  <c r="DX56" i="14"/>
  <c r="DX55" i="14"/>
  <c r="DX54" i="14"/>
  <c r="DX53" i="14"/>
  <c r="DX52" i="14"/>
  <c r="DX51" i="14"/>
  <c r="DX50" i="14"/>
  <c r="DX49" i="14"/>
  <c r="DX48" i="14"/>
  <c r="DX47" i="14"/>
  <c r="DX46" i="14"/>
  <c r="DX45" i="14"/>
  <c r="DX44" i="14"/>
  <c r="DX43" i="14"/>
  <c r="DX42" i="14"/>
  <c r="DX41" i="14"/>
  <c r="DX40" i="14"/>
  <c r="DX39" i="14"/>
  <c r="DX38" i="14"/>
  <c r="DX37" i="14"/>
  <c r="DX35" i="14"/>
  <c r="DX34" i="14"/>
  <c r="DX33" i="14"/>
  <c r="DX32" i="14"/>
  <c r="DX31" i="14"/>
  <c r="DX30" i="14"/>
  <c r="DX29" i="14"/>
  <c r="DX28" i="14"/>
  <c r="DX27" i="14"/>
  <c r="DX26" i="14"/>
  <c r="DX25" i="14"/>
  <c r="DX24" i="14"/>
  <c r="DX23" i="14"/>
  <c r="DX22" i="14"/>
  <c r="DX21" i="14"/>
  <c r="DX20" i="14"/>
  <c r="DX19" i="14"/>
  <c r="DX18" i="14"/>
  <c r="DX17" i="14"/>
  <c r="DX16" i="14"/>
  <c r="DX15" i="14"/>
  <c r="DX14" i="14"/>
  <c r="DX13" i="14"/>
  <c r="DX12" i="14"/>
  <c r="DX11" i="14"/>
  <c r="DX59" i="13"/>
  <c r="DX58" i="13"/>
  <c r="DX57" i="13"/>
  <c r="DX56" i="13"/>
  <c r="DX55" i="13"/>
  <c r="DX54" i="13"/>
  <c r="DX53" i="13"/>
  <c r="DX52" i="13"/>
  <c r="DX51" i="13"/>
  <c r="DX50" i="13"/>
  <c r="DX48" i="13"/>
  <c r="DX47" i="13"/>
  <c r="DX46" i="13"/>
  <c r="DX45" i="13"/>
  <c r="DX44" i="13"/>
  <c r="DX43" i="13"/>
  <c r="DX42" i="13"/>
  <c r="DX41" i="13"/>
  <c r="DX40" i="13"/>
  <c r="DX39" i="13"/>
  <c r="DX38" i="13"/>
  <c r="DX37" i="13"/>
  <c r="DX36" i="13"/>
  <c r="DX35" i="13"/>
  <c r="DX34" i="13"/>
  <c r="DX33" i="13"/>
  <c r="DX32" i="13"/>
  <c r="DX31" i="13"/>
  <c r="DX30" i="13"/>
  <c r="DX29" i="13"/>
  <c r="DX28" i="13"/>
  <c r="DX27" i="13"/>
  <c r="DX26" i="13"/>
  <c r="DX25" i="13"/>
  <c r="DX24" i="13"/>
  <c r="DX23" i="13"/>
  <c r="DX22" i="13"/>
  <c r="DX21" i="13"/>
  <c r="DX20" i="13"/>
  <c r="DX19" i="13"/>
  <c r="DX18" i="13"/>
  <c r="DX17" i="13"/>
  <c r="DX16" i="13"/>
  <c r="DX15" i="13"/>
  <c r="DX14" i="13"/>
  <c r="DX13" i="13"/>
  <c r="DX11" i="13"/>
  <c r="DX59" i="12"/>
  <c r="DX58" i="12"/>
  <c r="DX57" i="12"/>
  <c r="DX56" i="12"/>
  <c r="DX55" i="12"/>
  <c r="DX54" i="12"/>
  <c r="DX53" i="12"/>
  <c r="DX51" i="12"/>
  <c r="DX50" i="12"/>
  <c r="DX49" i="12"/>
  <c r="DX48" i="12"/>
  <c r="DX47" i="12"/>
  <c r="DX46" i="12"/>
  <c r="DX45" i="12"/>
  <c r="DX44" i="12"/>
  <c r="DX43" i="12"/>
  <c r="DX42" i="12"/>
  <c r="DX41" i="12"/>
  <c r="DX40" i="12"/>
  <c r="DX39" i="12"/>
  <c r="DX38" i="12"/>
  <c r="DX37" i="12"/>
  <c r="DX36" i="12"/>
  <c r="DX35" i="12"/>
  <c r="DX34" i="12"/>
  <c r="DX33" i="12"/>
  <c r="DX32" i="12"/>
  <c r="DX31" i="12"/>
  <c r="DX30" i="12"/>
  <c r="DX29" i="12"/>
  <c r="DX28" i="12"/>
  <c r="DX27" i="12"/>
  <c r="DX26" i="12"/>
  <c r="DX25" i="12"/>
  <c r="DX24" i="12"/>
  <c r="DX23" i="12"/>
  <c r="DX22" i="12"/>
  <c r="DX21" i="12"/>
  <c r="DX20" i="12"/>
  <c r="DX19" i="12"/>
  <c r="DX18" i="12"/>
  <c r="DX17" i="12"/>
  <c r="DX16" i="12"/>
  <c r="DX15" i="12"/>
  <c r="DX14" i="12"/>
  <c r="DX13" i="12"/>
  <c r="DX11" i="12"/>
  <c r="DX58" i="11"/>
  <c r="DX57" i="11"/>
  <c r="DX56" i="11"/>
  <c r="DX55" i="11"/>
  <c r="DX54" i="11"/>
  <c r="DX53" i="11"/>
  <c r="DX52" i="11"/>
  <c r="DX51" i="11"/>
  <c r="DX50" i="11"/>
  <c r="DX49" i="11"/>
  <c r="DX48" i="11"/>
  <c r="DX47" i="11"/>
  <c r="DX46" i="11"/>
  <c r="DX45" i="11"/>
  <c r="DX44" i="11"/>
  <c r="DX43" i="11"/>
  <c r="DX42" i="11"/>
  <c r="DX41" i="11"/>
  <c r="DX40" i="11"/>
  <c r="DX39" i="11"/>
  <c r="DX38" i="11"/>
  <c r="DX37" i="11"/>
  <c r="DX36" i="11"/>
  <c r="DX35" i="11"/>
  <c r="DX34" i="11"/>
  <c r="DX33" i="11"/>
  <c r="DX32" i="11"/>
  <c r="DX31" i="11"/>
  <c r="DX30" i="11"/>
  <c r="DX29" i="11"/>
  <c r="DX28" i="11"/>
  <c r="DX27" i="11"/>
  <c r="DX26" i="11"/>
  <c r="DX25" i="11"/>
  <c r="DX24" i="11"/>
  <c r="DX23" i="11"/>
  <c r="DX22" i="11"/>
  <c r="DX21" i="11"/>
  <c r="DX20" i="11"/>
  <c r="DX19" i="11"/>
  <c r="DX18" i="11"/>
  <c r="DX17" i="11"/>
  <c r="DX16" i="11"/>
  <c r="DX15" i="11"/>
  <c r="DX14" i="11"/>
  <c r="DX13" i="11"/>
  <c r="DX11" i="11"/>
  <c r="DX59" i="10"/>
  <c r="DX58" i="10"/>
  <c r="DX57" i="10"/>
  <c r="DX56" i="10"/>
  <c r="DX55" i="10"/>
  <c r="DX54" i="10"/>
  <c r="DX53" i="10"/>
  <c r="DX52" i="10"/>
  <c r="DX51" i="10"/>
  <c r="DX50" i="10"/>
  <c r="DX49" i="10"/>
  <c r="DX48" i="10"/>
  <c r="DX47" i="10"/>
  <c r="DX46" i="10"/>
  <c r="DX45" i="10"/>
  <c r="DX44" i="10"/>
  <c r="DX43" i="10"/>
  <c r="DX42" i="10"/>
  <c r="DX41" i="10"/>
  <c r="DX40" i="10"/>
  <c r="DX39" i="10"/>
  <c r="DX38" i="10"/>
  <c r="DX37" i="10"/>
  <c r="DX36" i="10"/>
  <c r="DX35" i="10"/>
  <c r="DX34" i="10"/>
  <c r="DX33" i="10"/>
  <c r="DX32" i="10"/>
  <c r="DX31" i="10"/>
  <c r="DX30" i="10"/>
  <c r="DX29" i="10"/>
  <c r="DX28" i="10"/>
  <c r="DX27" i="10"/>
  <c r="DX26" i="10"/>
  <c r="DX25" i="10"/>
  <c r="DX24" i="10"/>
  <c r="DX23" i="10"/>
  <c r="DX22" i="10"/>
  <c r="DX21" i="10"/>
  <c r="DX20" i="10"/>
  <c r="DX19" i="10"/>
  <c r="DX18" i="10"/>
  <c r="DX17" i="10"/>
  <c r="DX16" i="10"/>
  <c r="DX15" i="10"/>
  <c r="DX14" i="10"/>
  <c r="DX13" i="10"/>
  <c r="DX12" i="10"/>
  <c r="DX59" i="9"/>
  <c r="DX58" i="9"/>
  <c r="DX57" i="9"/>
  <c r="DX56" i="9"/>
  <c r="DX55" i="9"/>
  <c r="DX54" i="9"/>
  <c r="DX53" i="9"/>
  <c r="DX52" i="9"/>
  <c r="DX51" i="9"/>
  <c r="DX50" i="9"/>
  <c r="DX49" i="9"/>
  <c r="DX48" i="9"/>
  <c r="DX47" i="9"/>
  <c r="DX46" i="9"/>
  <c r="DX45" i="9"/>
  <c r="DX44" i="9"/>
  <c r="DX43" i="9"/>
  <c r="DX42" i="9"/>
  <c r="DX41" i="9"/>
  <c r="DX40" i="9"/>
  <c r="DX39" i="9"/>
  <c r="DX38" i="9"/>
  <c r="DX37" i="9"/>
  <c r="DX36" i="9"/>
  <c r="DX35" i="9"/>
  <c r="DX34" i="9"/>
  <c r="DX33" i="9"/>
  <c r="DX32" i="9"/>
  <c r="DX31" i="9"/>
  <c r="DX30" i="9"/>
  <c r="DX29" i="9"/>
  <c r="DX28" i="9"/>
  <c r="DX27" i="9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1" i="9"/>
  <c r="DX59" i="8"/>
  <c r="DX57" i="8"/>
  <c r="DX56" i="8"/>
  <c r="DX55" i="8"/>
  <c r="DX54" i="8"/>
  <c r="DX53" i="8"/>
  <c r="DX52" i="8"/>
  <c r="DX51" i="8"/>
  <c r="DX50" i="8"/>
  <c r="DX49" i="8"/>
  <c r="DX48" i="8"/>
  <c r="DX47" i="8"/>
  <c r="DX46" i="8"/>
  <c r="DX45" i="8"/>
  <c r="DX44" i="8"/>
  <c r="DX43" i="8"/>
  <c r="DX42" i="8"/>
  <c r="DX41" i="8"/>
  <c r="DX40" i="8"/>
  <c r="DX39" i="8"/>
  <c r="DX38" i="8"/>
  <c r="DX37" i="8"/>
  <c r="DX36" i="8"/>
  <c r="DX35" i="8"/>
  <c r="DX34" i="8"/>
  <c r="DX33" i="8"/>
  <c r="DX32" i="8"/>
  <c r="DX31" i="8"/>
  <c r="DX30" i="8"/>
  <c r="DX29" i="8"/>
  <c r="DX28" i="8"/>
  <c r="DX27" i="8"/>
  <c r="DX26" i="8"/>
  <c r="DX25" i="8"/>
  <c r="DX24" i="8"/>
  <c r="DX23" i="8"/>
  <c r="DX21" i="8"/>
  <c r="DX20" i="8"/>
  <c r="DX19" i="8"/>
  <c r="DX18" i="8"/>
  <c r="DX17" i="8"/>
  <c r="DX16" i="8"/>
  <c r="DX14" i="8"/>
  <c r="DX12" i="8"/>
  <c r="DX11" i="8"/>
  <c r="DX59" i="18"/>
  <c r="DX58" i="18"/>
  <c r="DX57" i="18"/>
  <c r="DX56" i="18"/>
  <c r="DX55" i="18"/>
  <c r="DX54" i="18"/>
  <c r="DX53" i="18"/>
  <c r="DX52" i="18"/>
  <c r="DX51" i="18"/>
  <c r="DX50" i="18"/>
  <c r="DX49" i="18"/>
  <c r="DX48" i="18"/>
  <c r="DX47" i="18"/>
  <c r="DX46" i="18"/>
  <c r="DX45" i="18"/>
  <c r="DX44" i="18"/>
  <c r="DX43" i="18"/>
  <c r="DX42" i="18"/>
  <c r="DX41" i="18"/>
  <c r="DX40" i="18"/>
  <c r="DX39" i="18"/>
  <c r="DX38" i="18"/>
  <c r="DX37" i="18"/>
  <c r="DX36" i="18"/>
  <c r="DX35" i="18"/>
  <c r="DX34" i="18"/>
  <c r="DX33" i="18"/>
  <c r="DX32" i="18"/>
  <c r="DX31" i="18"/>
  <c r="DX30" i="18"/>
  <c r="DX29" i="18"/>
  <c r="DX28" i="18"/>
  <c r="DX27" i="18"/>
  <c r="DX26" i="18"/>
  <c r="DX25" i="18"/>
  <c r="DX24" i="18"/>
  <c r="DX22" i="18"/>
  <c r="DX21" i="18"/>
  <c r="DX20" i="18"/>
  <c r="DX19" i="18"/>
  <c r="DX18" i="18"/>
  <c r="DX17" i="18"/>
  <c r="DX16" i="18"/>
  <c r="DX15" i="18"/>
  <c r="DX14" i="18"/>
  <c r="DX13" i="18"/>
  <c r="DX11" i="18"/>
  <c r="DX59" i="1"/>
  <c r="DX58" i="1"/>
  <c r="DX56" i="1"/>
  <c r="DX55" i="1"/>
  <c r="DX54" i="1"/>
  <c r="DX53" i="1"/>
  <c r="DX52" i="1"/>
  <c r="DX51" i="1"/>
  <c r="DX49" i="1"/>
  <c r="DX48" i="1"/>
  <c r="DX47" i="1"/>
  <c r="DX46" i="1"/>
  <c r="DX45" i="1"/>
  <c r="DX44" i="1"/>
  <c r="DX43" i="1"/>
  <c r="DX42" i="1"/>
  <c r="DX41" i="1"/>
  <c r="DX40" i="1"/>
  <c r="DX39" i="1"/>
  <c r="DX38" i="1"/>
  <c r="DX37" i="1"/>
  <c r="DX36" i="1"/>
  <c r="DX35" i="1"/>
  <c r="DX34" i="1"/>
  <c r="DX33" i="1"/>
  <c r="DX32" i="1"/>
  <c r="DX31" i="1"/>
  <c r="DX30" i="1"/>
  <c r="DX29" i="1"/>
  <c r="DX28" i="1"/>
  <c r="DX27" i="1"/>
  <c r="DX26" i="1"/>
  <c r="DX25" i="1"/>
  <c r="DX24" i="1"/>
  <c r="DX22" i="1"/>
  <c r="DX21" i="1"/>
  <c r="DX20" i="1"/>
  <c r="DX19" i="1"/>
  <c r="DX18" i="1"/>
  <c r="DX17" i="1"/>
  <c r="DX15" i="1"/>
  <c r="DX14" i="1"/>
  <c r="DX13" i="1"/>
  <c r="DX12" i="1"/>
  <c r="DX11" i="1"/>
  <c r="DV23" i="1"/>
  <c r="DV11" i="16"/>
  <c r="DW11" i="16"/>
  <c r="DV12" i="16"/>
  <c r="DW12" i="16"/>
  <c r="DX12" i="16" s="1"/>
  <c r="DV13" i="16"/>
  <c r="DW13" i="16"/>
  <c r="DV14" i="16"/>
  <c r="DW14" i="16"/>
  <c r="DV15" i="16"/>
  <c r="DW15" i="16"/>
  <c r="DV16" i="16"/>
  <c r="DW16" i="16"/>
  <c r="DV17" i="16"/>
  <c r="DW17" i="16"/>
  <c r="DV18" i="16"/>
  <c r="DW18" i="16"/>
  <c r="DV19" i="16"/>
  <c r="DW19" i="16"/>
  <c r="DV20" i="16"/>
  <c r="DW20" i="16"/>
  <c r="DV21" i="16"/>
  <c r="DW21" i="16"/>
  <c r="DV22" i="16"/>
  <c r="DW22" i="16"/>
  <c r="DV23" i="16"/>
  <c r="DW23" i="16"/>
  <c r="DV24" i="16"/>
  <c r="DW24" i="16"/>
  <c r="DV25" i="16"/>
  <c r="DW25" i="16"/>
  <c r="DV26" i="16"/>
  <c r="DW26" i="16"/>
  <c r="DV27" i="16"/>
  <c r="DW27" i="16"/>
  <c r="DV28" i="16"/>
  <c r="DW28" i="16"/>
  <c r="DV29" i="16"/>
  <c r="DW29" i="16"/>
  <c r="DV30" i="16"/>
  <c r="DW30" i="16"/>
  <c r="DV31" i="16"/>
  <c r="DW31" i="16"/>
  <c r="DV32" i="16"/>
  <c r="DW32" i="16"/>
  <c r="DV33" i="16"/>
  <c r="DW33" i="16"/>
  <c r="DV34" i="16"/>
  <c r="DW34" i="16"/>
  <c r="DV35" i="16"/>
  <c r="DW35" i="16"/>
  <c r="DV36" i="16"/>
  <c r="DW36" i="16"/>
  <c r="DV37" i="16"/>
  <c r="DW37" i="16"/>
  <c r="DV38" i="16"/>
  <c r="DW38" i="16"/>
  <c r="DV39" i="16"/>
  <c r="DW39" i="16"/>
  <c r="DV40" i="16"/>
  <c r="DW40" i="16"/>
  <c r="DV41" i="16"/>
  <c r="DW41" i="16"/>
  <c r="DV42" i="16"/>
  <c r="DW42" i="16"/>
  <c r="DV43" i="16"/>
  <c r="DW43" i="16"/>
  <c r="DV44" i="16"/>
  <c r="DW44" i="16"/>
  <c r="DV45" i="16"/>
  <c r="DW45" i="16"/>
  <c r="DV46" i="16"/>
  <c r="DW46" i="16"/>
  <c r="DV47" i="16"/>
  <c r="DW47" i="16"/>
  <c r="DV48" i="16"/>
  <c r="DW48" i="16"/>
  <c r="DV49" i="16"/>
  <c r="DW49" i="16"/>
  <c r="DV50" i="16"/>
  <c r="DW50" i="16"/>
  <c r="DV51" i="16"/>
  <c r="DW51" i="16"/>
  <c r="DV52" i="16"/>
  <c r="DW52" i="16"/>
  <c r="DV53" i="16"/>
  <c r="DW53" i="16"/>
  <c r="DV54" i="16"/>
  <c r="DW54" i="16"/>
  <c r="DV55" i="16"/>
  <c r="DW55" i="16"/>
  <c r="DV56" i="16"/>
  <c r="DW56" i="16"/>
  <c r="DV57" i="16"/>
  <c r="DW57" i="16"/>
  <c r="DV58" i="16"/>
  <c r="DW58" i="16"/>
  <c r="DV59" i="16"/>
  <c r="DW59" i="16"/>
  <c r="DV11" i="15"/>
  <c r="DW11" i="15"/>
  <c r="DV12" i="15"/>
  <c r="DW12" i="15"/>
  <c r="DV13" i="15"/>
  <c r="DW13" i="15"/>
  <c r="DV14" i="15"/>
  <c r="DW14" i="15"/>
  <c r="DV15" i="15"/>
  <c r="DW15" i="15"/>
  <c r="DV16" i="15"/>
  <c r="DW16" i="15"/>
  <c r="DV17" i="15"/>
  <c r="DW17" i="15"/>
  <c r="DV18" i="15"/>
  <c r="DW18" i="15"/>
  <c r="DV19" i="15"/>
  <c r="DW19" i="15"/>
  <c r="DV20" i="15"/>
  <c r="DW20" i="15"/>
  <c r="DV21" i="15"/>
  <c r="DW21" i="15"/>
  <c r="DV22" i="15"/>
  <c r="DW22" i="15"/>
  <c r="DV23" i="15"/>
  <c r="DW23" i="15"/>
  <c r="DV24" i="15"/>
  <c r="DW24" i="15"/>
  <c r="DV25" i="15"/>
  <c r="DW25" i="15"/>
  <c r="DV26" i="15"/>
  <c r="DW26" i="15"/>
  <c r="DV27" i="15"/>
  <c r="DW27" i="15"/>
  <c r="DV28" i="15"/>
  <c r="DW28" i="15"/>
  <c r="DV29" i="15"/>
  <c r="DW29" i="15"/>
  <c r="DV30" i="15"/>
  <c r="DW30" i="15"/>
  <c r="DV31" i="15"/>
  <c r="DW31" i="15"/>
  <c r="DV32" i="15"/>
  <c r="DW32" i="15"/>
  <c r="DV33" i="15"/>
  <c r="DW33" i="15"/>
  <c r="DV34" i="15"/>
  <c r="DW34" i="15"/>
  <c r="DV35" i="15"/>
  <c r="DW35" i="15"/>
  <c r="DV36" i="15"/>
  <c r="DW36" i="15"/>
  <c r="DV37" i="15"/>
  <c r="DW37" i="15"/>
  <c r="DV38" i="15"/>
  <c r="DW38" i="15"/>
  <c r="DV39" i="15"/>
  <c r="DW39" i="15"/>
  <c r="DV40" i="15"/>
  <c r="DW40" i="15"/>
  <c r="DV41" i="15"/>
  <c r="DW41" i="15"/>
  <c r="DV42" i="15"/>
  <c r="DW42" i="15"/>
  <c r="DV43" i="15"/>
  <c r="DW43" i="15"/>
  <c r="DV44" i="15"/>
  <c r="DW44" i="15"/>
  <c r="DV45" i="15"/>
  <c r="DW45" i="15"/>
  <c r="DV46" i="15"/>
  <c r="DW46" i="15"/>
  <c r="DV47" i="15"/>
  <c r="DW47" i="15"/>
  <c r="DV48" i="15"/>
  <c r="DW48" i="15"/>
  <c r="DV49" i="15"/>
  <c r="DW49" i="15"/>
  <c r="DV50" i="15"/>
  <c r="DW50" i="15"/>
  <c r="DV51" i="15"/>
  <c r="DW51" i="15"/>
  <c r="DV52" i="15"/>
  <c r="DW52" i="15"/>
  <c r="DV53" i="15"/>
  <c r="DW53" i="15"/>
  <c r="DV54" i="15"/>
  <c r="DW54" i="15"/>
  <c r="DV55" i="15"/>
  <c r="DW55" i="15"/>
  <c r="DV56" i="15"/>
  <c r="DW56" i="15"/>
  <c r="DV57" i="15"/>
  <c r="DW57" i="15"/>
  <c r="DV58" i="15"/>
  <c r="DW58" i="15"/>
  <c r="DV59" i="15"/>
  <c r="DW59" i="15"/>
  <c r="DV11" i="14"/>
  <c r="DW11" i="14"/>
  <c r="DV12" i="14"/>
  <c r="DW12" i="14"/>
  <c r="DV13" i="14"/>
  <c r="DW13" i="14"/>
  <c r="DV14" i="14"/>
  <c r="DW14" i="14"/>
  <c r="DV15" i="14"/>
  <c r="DW15" i="14"/>
  <c r="DV16" i="14"/>
  <c r="DW16" i="14"/>
  <c r="DV17" i="14"/>
  <c r="DW17" i="14"/>
  <c r="DV18" i="14"/>
  <c r="DW18" i="14"/>
  <c r="DV19" i="14"/>
  <c r="DW19" i="14"/>
  <c r="DV20" i="14"/>
  <c r="DW20" i="14"/>
  <c r="DV21" i="14"/>
  <c r="DW21" i="14"/>
  <c r="DV22" i="14"/>
  <c r="DW22" i="14"/>
  <c r="DV23" i="14"/>
  <c r="DW23" i="14"/>
  <c r="DV24" i="14"/>
  <c r="DW24" i="14"/>
  <c r="DV25" i="14"/>
  <c r="DW25" i="14"/>
  <c r="DV26" i="14"/>
  <c r="DW26" i="14"/>
  <c r="DV27" i="14"/>
  <c r="DW27" i="14"/>
  <c r="DV28" i="14"/>
  <c r="DW28" i="14"/>
  <c r="DV29" i="14"/>
  <c r="DW29" i="14"/>
  <c r="DV30" i="14"/>
  <c r="DW30" i="14"/>
  <c r="DV31" i="14"/>
  <c r="DW31" i="14"/>
  <c r="DV32" i="14"/>
  <c r="DW32" i="14"/>
  <c r="DV33" i="14"/>
  <c r="DW33" i="14"/>
  <c r="DV34" i="14"/>
  <c r="DW34" i="14"/>
  <c r="DV35" i="14"/>
  <c r="DW35" i="14"/>
  <c r="DV36" i="14"/>
  <c r="DW36" i="14"/>
  <c r="DV37" i="14"/>
  <c r="DW37" i="14"/>
  <c r="DV38" i="14"/>
  <c r="DW38" i="14"/>
  <c r="DV39" i="14"/>
  <c r="DW39" i="14"/>
  <c r="DV40" i="14"/>
  <c r="DW40" i="14"/>
  <c r="DV41" i="14"/>
  <c r="DW41" i="14"/>
  <c r="DV42" i="14"/>
  <c r="DW42" i="14"/>
  <c r="DV43" i="14"/>
  <c r="DW43" i="14"/>
  <c r="DV44" i="14"/>
  <c r="DW44" i="14"/>
  <c r="DV45" i="14"/>
  <c r="DW45" i="14"/>
  <c r="DV46" i="14"/>
  <c r="DW46" i="14"/>
  <c r="DV47" i="14"/>
  <c r="DW47" i="14"/>
  <c r="DV48" i="14"/>
  <c r="DW48" i="14"/>
  <c r="DV49" i="14"/>
  <c r="DW49" i="14"/>
  <c r="DV50" i="14"/>
  <c r="DW50" i="14"/>
  <c r="DV51" i="14"/>
  <c r="DW51" i="14"/>
  <c r="DV52" i="14"/>
  <c r="DW52" i="14"/>
  <c r="DV53" i="14"/>
  <c r="DW53" i="14"/>
  <c r="DV54" i="14"/>
  <c r="DW54" i="14"/>
  <c r="DV55" i="14"/>
  <c r="DW55" i="14"/>
  <c r="DV56" i="14"/>
  <c r="DW56" i="14"/>
  <c r="DV57" i="14"/>
  <c r="DW57" i="14"/>
  <c r="DV58" i="14"/>
  <c r="DW58" i="14"/>
  <c r="DV59" i="14"/>
  <c r="DW59" i="14"/>
  <c r="DV11" i="13"/>
  <c r="DW11" i="13"/>
  <c r="DV12" i="13"/>
  <c r="DW12" i="13"/>
  <c r="DX12" i="13" s="1"/>
  <c r="DV13" i="13"/>
  <c r="DW13" i="13"/>
  <c r="DV14" i="13"/>
  <c r="DW14" i="13"/>
  <c r="DV15" i="13"/>
  <c r="DW15" i="13"/>
  <c r="DV16" i="13"/>
  <c r="DW16" i="13"/>
  <c r="DV17" i="13"/>
  <c r="DW17" i="13"/>
  <c r="DV18" i="13"/>
  <c r="DW18" i="13"/>
  <c r="DV19" i="13"/>
  <c r="DW19" i="13"/>
  <c r="DV20" i="13"/>
  <c r="DW20" i="13"/>
  <c r="DV21" i="13"/>
  <c r="DW21" i="13"/>
  <c r="DV22" i="13"/>
  <c r="DW22" i="13"/>
  <c r="DV23" i="13"/>
  <c r="DW23" i="13"/>
  <c r="DV24" i="13"/>
  <c r="DW24" i="13"/>
  <c r="DV25" i="13"/>
  <c r="DW25" i="13"/>
  <c r="DV26" i="13"/>
  <c r="DW26" i="13"/>
  <c r="DV27" i="13"/>
  <c r="DW27" i="13"/>
  <c r="DV28" i="13"/>
  <c r="DW28" i="13"/>
  <c r="DV29" i="13"/>
  <c r="DW29" i="13"/>
  <c r="DV30" i="13"/>
  <c r="DW30" i="13"/>
  <c r="DV31" i="13"/>
  <c r="DW31" i="13"/>
  <c r="DV32" i="13"/>
  <c r="DW32" i="13"/>
  <c r="DV33" i="13"/>
  <c r="DW33" i="13"/>
  <c r="DV34" i="13"/>
  <c r="DW34" i="13"/>
  <c r="DV35" i="13"/>
  <c r="DW35" i="13"/>
  <c r="DV36" i="13"/>
  <c r="DW36" i="13"/>
  <c r="DV37" i="13"/>
  <c r="DW37" i="13"/>
  <c r="DV38" i="13"/>
  <c r="DW38" i="13"/>
  <c r="DV39" i="13"/>
  <c r="DW39" i="13"/>
  <c r="DV40" i="13"/>
  <c r="DW40" i="13"/>
  <c r="DV41" i="13"/>
  <c r="DW41" i="13"/>
  <c r="DV42" i="13"/>
  <c r="DW42" i="13"/>
  <c r="DV43" i="13"/>
  <c r="DW43" i="13"/>
  <c r="DV44" i="13"/>
  <c r="DW44" i="13"/>
  <c r="DV45" i="13"/>
  <c r="DW45" i="13"/>
  <c r="DV46" i="13"/>
  <c r="DW46" i="13"/>
  <c r="DV47" i="13"/>
  <c r="DW47" i="13"/>
  <c r="DV48" i="13"/>
  <c r="DW48" i="13"/>
  <c r="DV49" i="13"/>
  <c r="DW49" i="13"/>
  <c r="DV50" i="13"/>
  <c r="DW50" i="13"/>
  <c r="DV51" i="13"/>
  <c r="DW51" i="13"/>
  <c r="DV52" i="13"/>
  <c r="DW52" i="13"/>
  <c r="DV53" i="13"/>
  <c r="DW53" i="13"/>
  <c r="DV54" i="13"/>
  <c r="DW54" i="13"/>
  <c r="DV55" i="13"/>
  <c r="DW55" i="13"/>
  <c r="DV56" i="13"/>
  <c r="DW56" i="13"/>
  <c r="DV57" i="13"/>
  <c r="DW57" i="13"/>
  <c r="DV58" i="13"/>
  <c r="DW58" i="13"/>
  <c r="DV59" i="13"/>
  <c r="DW59" i="13"/>
  <c r="DV11" i="12"/>
  <c r="DW11" i="12"/>
  <c r="DV12" i="12"/>
  <c r="DW12" i="12"/>
  <c r="DX12" i="12" s="1"/>
  <c r="DV13" i="12"/>
  <c r="DW13" i="12"/>
  <c r="DV14" i="12"/>
  <c r="DW14" i="12"/>
  <c r="DV15" i="12"/>
  <c r="DW15" i="12"/>
  <c r="DV16" i="12"/>
  <c r="DW16" i="12"/>
  <c r="DV17" i="12"/>
  <c r="DW17" i="12"/>
  <c r="DV18" i="12"/>
  <c r="DW18" i="12"/>
  <c r="DV19" i="12"/>
  <c r="DW19" i="12"/>
  <c r="DV20" i="12"/>
  <c r="DW20" i="12"/>
  <c r="DV21" i="12"/>
  <c r="DW21" i="12"/>
  <c r="DV22" i="12"/>
  <c r="DW22" i="12"/>
  <c r="DV23" i="12"/>
  <c r="DW23" i="12"/>
  <c r="DV24" i="12"/>
  <c r="DW24" i="12"/>
  <c r="DV25" i="12"/>
  <c r="DW25" i="12"/>
  <c r="DV26" i="12"/>
  <c r="DW26" i="12"/>
  <c r="DV27" i="12"/>
  <c r="DW27" i="12"/>
  <c r="DV28" i="12"/>
  <c r="DW28" i="12"/>
  <c r="DV29" i="12"/>
  <c r="DW29" i="12"/>
  <c r="DV30" i="12"/>
  <c r="DW30" i="12"/>
  <c r="DV31" i="12"/>
  <c r="DW31" i="12"/>
  <c r="DV32" i="12"/>
  <c r="DW32" i="12"/>
  <c r="DV33" i="12"/>
  <c r="DW33" i="12"/>
  <c r="DV34" i="12"/>
  <c r="DW34" i="12"/>
  <c r="DV35" i="12"/>
  <c r="DW35" i="12"/>
  <c r="DV36" i="12"/>
  <c r="DW36" i="12"/>
  <c r="DV37" i="12"/>
  <c r="DW37" i="12"/>
  <c r="DV38" i="12"/>
  <c r="DW38" i="12"/>
  <c r="DV39" i="12"/>
  <c r="DW39" i="12"/>
  <c r="DV40" i="12"/>
  <c r="DW40" i="12"/>
  <c r="DV41" i="12"/>
  <c r="DW41" i="12"/>
  <c r="DV42" i="12"/>
  <c r="DW42" i="12"/>
  <c r="DV43" i="12"/>
  <c r="DW43" i="12"/>
  <c r="DV44" i="12"/>
  <c r="DW44" i="12"/>
  <c r="DV45" i="12"/>
  <c r="DW45" i="12"/>
  <c r="DV46" i="12"/>
  <c r="DW46" i="12"/>
  <c r="DV47" i="12"/>
  <c r="DW47" i="12"/>
  <c r="DV48" i="12"/>
  <c r="DW48" i="12"/>
  <c r="DV49" i="12"/>
  <c r="DW49" i="12"/>
  <c r="DV50" i="12"/>
  <c r="DW50" i="12"/>
  <c r="DV51" i="12"/>
  <c r="DW51" i="12"/>
  <c r="DV52" i="12"/>
  <c r="DW52" i="12"/>
  <c r="DV53" i="12"/>
  <c r="DW53" i="12"/>
  <c r="DV54" i="12"/>
  <c r="DW54" i="12"/>
  <c r="DV55" i="12"/>
  <c r="DW55" i="12"/>
  <c r="DV56" i="12"/>
  <c r="DW56" i="12"/>
  <c r="DV57" i="12"/>
  <c r="DW57" i="12"/>
  <c r="DV58" i="12"/>
  <c r="DW58" i="12"/>
  <c r="DV59" i="12"/>
  <c r="DW59" i="12"/>
  <c r="DV11" i="11"/>
  <c r="DW11" i="11"/>
  <c r="DV12" i="11"/>
  <c r="DW12" i="11"/>
  <c r="DX12" i="11" s="1"/>
  <c r="DV13" i="11"/>
  <c r="DW13" i="11"/>
  <c r="DV14" i="11"/>
  <c r="DW14" i="11"/>
  <c r="DV15" i="11"/>
  <c r="DW15" i="11"/>
  <c r="DV16" i="11"/>
  <c r="DW16" i="11"/>
  <c r="DV17" i="11"/>
  <c r="DW17" i="11"/>
  <c r="DV18" i="11"/>
  <c r="DW18" i="11"/>
  <c r="DV19" i="11"/>
  <c r="DW19" i="11"/>
  <c r="DV20" i="11"/>
  <c r="DW20" i="11"/>
  <c r="DV21" i="11"/>
  <c r="DW21" i="11"/>
  <c r="DV22" i="11"/>
  <c r="DW22" i="11"/>
  <c r="DV23" i="11"/>
  <c r="DW23" i="11"/>
  <c r="DV24" i="11"/>
  <c r="DW24" i="11"/>
  <c r="DV25" i="11"/>
  <c r="DW25" i="11"/>
  <c r="DV26" i="11"/>
  <c r="DW26" i="11"/>
  <c r="DV27" i="11"/>
  <c r="DW27" i="11"/>
  <c r="DV28" i="11"/>
  <c r="DW28" i="11"/>
  <c r="DV29" i="11"/>
  <c r="DW29" i="11"/>
  <c r="DV30" i="11"/>
  <c r="DW30" i="11"/>
  <c r="DV31" i="11"/>
  <c r="DW31" i="11"/>
  <c r="DV32" i="11"/>
  <c r="DW32" i="11"/>
  <c r="DV33" i="11"/>
  <c r="DW33" i="11"/>
  <c r="DV34" i="11"/>
  <c r="DW34" i="11"/>
  <c r="DV35" i="11"/>
  <c r="DW35" i="11"/>
  <c r="DV36" i="11"/>
  <c r="DW36" i="11"/>
  <c r="DV37" i="11"/>
  <c r="DW37" i="11"/>
  <c r="DV38" i="11"/>
  <c r="DW38" i="11"/>
  <c r="DV39" i="11"/>
  <c r="DW39" i="11"/>
  <c r="DV40" i="11"/>
  <c r="DW40" i="11"/>
  <c r="DV41" i="11"/>
  <c r="DW41" i="11"/>
  <c r="DV42" i="11"/>
  <c r="DW42" i="11"/>
  <c r="DV43" i="11"/>
  <c r="DW43" i="11"/>
  <c r="DV44" i="11"/>
  <c r="DW44" i="11"/>
  <c r="DV45" i="11"/>
  <c r="DW45" i="11"/>
  <c r="DV46" i="11"/>
  <c r="DW46" i="11"/>
  <c r="DV47" i="11"/>
  <c r="DW47" i="11"/>
  <c r="DV48" i="11"/>
  <c r="DW48" i="11"/>
  <c r="DV49" i="11"/>
  <c r="DW49" i="11"/>
  <c r="DV50" i="11"/>
  <c r="DW50" i="11"/>
  <c r="DV51" i="11"/>
  <c r="DW51" i="11"/>
  <c r="DV52" i="11"/>
  <c r="DW52" i="11"/>
  <c r="DV53" i="11"/>
  <c r="DW53" i="11"/>
  <c r="DV54" i="11"/>
  <c r="DW54" i="11"/>
  <c r="DV55" i="11"/>
  <c r="DW55" i="11"/>
  <c r="DV56" i="11"/>
  <c r="DW56" i="11"/>
  <c r="DV57" i="11"/>
  <c r="DW57" i="11"/>
  <c r="DV58" i="11"/>
  <c r="DW58" i="11"/>
  <c r="DV59" i="11"/>
  <c r="DW59" i="11"/>
  <c r="DV11" i="10"/>
  <c r="DW11" i="10"/>
  <c r="DV12" i="10"/>
  <c r="DW12" i="10"/>
  <c r="DV13" i="10"/>
  <c r="DW13" i="10"/>
  <c r="DV14" i="10"/>
  <c r="DW14" i="10"/>
  <c r="DV15" i="10"/>
  <c r="DW15" i="10"/>
  <c r="DV16" i="10"/>
  <c r="DW16" i="10"/>
  <c r="DV17" i="10"/>
  <c r="DW17" i="10"/>
  <c r="DV18" i="10"/>
  <c r="DW18" i="10"/>
  <c r="DV19" i="10"/>
  <c r="DW19" i="10"/>
  <c r="DV20" i="10"/>
  <c r="DW20" i="10"/>
  <c r="DV21" i="10"/>
  <c r="DW21" i="10"/>
  <c r="DV22" i="10"/>
  <c r="DW22" i="10"/>
  <c r="DV23" i="10"/>
  <c r="DW23" i="10"/>
  <c r="DV24" i="10"/>
  <c r="DW24" i="10"/>
  <c r="DV25" i="10"/>
  <c r="DW25" i="10"/>
  <c r="DV26" i="10"/>
  <c r="DW26" i="10"/>
  <c r="DV27" i="10"/>
  <c r="DW27" i="10"/>
  <c r="DV28" i="10"/>
  <c r="DW28" i="10"/>
  <c r="DV29" i="10"/>
  <c r="DW29" i="10"/>
  <c r="DV30" i="10"/>
  <c r="DW30" i="10"/>
  <c r="DV31" i="10"/>
  <c r="DW31" i="10"/>
  <c r="DV32" i="10"/>
  <c r="DW32" i="10"/>
  <c r="DV33" i="10"/>
  <c r="DW33" i="10"/>
  <c r="DV34" i="10"/>
  <c r="DW34" i="10"/>
  <c r="DV35" i="10"/>
  <c r="DW35" i="10"/>
  <c r="DV36" i="10"/>
  <c r="DW36" i="10"/>
  <c r="DV37" i="10"/>
  <c r="DW37" i="10"/>
  <c r="DV38" i="10"/>
  <c r="DW38" i="10"/>
  <c r="DV39" i="10"/>
  <c r="DW39" i="10"/>
  <c r="DV40" i="10"/>
  <c r="DW40" i="10"/>
  <c r="DV41" i="10"/>
  <c r="DW41" i="10"/>
  <c r="DV42" i="10"/>
  <c r="DW42" i="10"/>
  <c r="DV43" i="10"/>
  <c r="DW43" i="10"/>
  <c r="DV44" i="10"/>
  <c r="DW44" i="10"/>
  <c r="DV45" i="10"/>
  <c r="DW45" i="10"/>
  <c r="DV46" i="10"/>
  <c r="DW46" i="10"/>
  <c r="DV47" i="10"/>
  <c r="DW47" i="10"/>
  <c r="DV48" i="10"/>
  <c r="DW48" i="10"/>
  <c r="DV49" i="10"/>
  <c r="DW49" i="10"/>
  <c r="DV50" i="10"/>
  <c r="DW50" i="10"/>
  <c r="DV51" i="10"/>
  <c r="DW51" i="10"/>
  <c r="DV52" i="10"/>
  <c r="DW52" i="10"/>
  <c r="DV53" i="10"/>
  <c r="DW53" i="10"/>
  <c r="DV54" i="10"/>
  <c r="DW54" i="10"/>
  <c r="DV55" i="10"/>
  <c r="DW55" i="10"/>
  <c r="DV56" i="10"/>
  <c r="DW56" i="10"/>
  <c r="DV57" i="10"/>
  <c r="DW57" i="10"/>
  <c r="DV58" i="10"/>
  <c r="DW58" i="10"/>
  <c r="DV59" i="10"/>
  <c r="DW59" i="10"/>
  <c r="DV11" i="9"/>
  <c r="DW11" i="9"/>
  <c r="DV12" i="9"/>
  <c r="DW12" i="9"/>
  <c r="DV13" i="9"/>
  <c r="DW13" i="9"/>
  <c r="DV14" i="9"/>
  <c r="DW14" i="9"/>
  <c r="DV15" i="9"/>
  <c r="DW15" i="9"/>
  <c r="DV16" i="9"/>
  <c r="DW16" i="9"/>
  <c r="DV17" i="9"/>
  <c r="DW17" i="9"/>
  <c r="DV18" i="9"/>
  <c r="DW18" i="9"/>
  <c r="DV19" i="9"/>
  <c r="DW19" i="9"/>
  <c r="DV20" i="9"/>
  <c r="DW20" i="9"/>
  <c r="DV21" i="9"/>
  <c r="DW21" i="9"/>
  <c r="DV22" i="9"/>
  <c r="DW22" i="9"/>
  <c r="DV23" i="9"/>
  <c r="DW23" i="9"/>
  <c r="DV24" i="9"/>
  <c r="DW24" i="9"/>
  <c r="DV25" i="9"/>
  <c r="DW25" i="9"/>
  <c r="DV26" i="9"/>
  <c r="DW26" i="9"/>
  <c r="DV27" i="9"/>
  <c r="DW27" i="9"/>
  <c r="DV28" i="9"/>
  <c r="DW28" i="9"/>
  <c r="DV29" i="9"/>
  <c r="DW29" i="9"/>
  <c r="DV30" i="9"/>
  <c r="DW30" i="9"/>
  <c r="DV31" i="9"/>
  <c r="DW31" i="9"/>
  <c r="DV32" i="9"/>
  <c r="DW32" i="9"/>
  <c r="DV33" i="9"/>
  <c r="DW33" i="9"/>
  <c r="DV34" i="9"/>
  <c r="DW34" i="9"/>
  <c r="DV35" i="9"/>
  <c r="DW35" i="9"/>
  <c r="DV36" i="9"/>
  <c r="DW36" i="9"/>
  <c r="DV37" i="9"/>
  <c r="DW37" i="9"/>
  <c r="DV38" i="9"/>
  <c r="DW38" i="9"/>
  <c r="DV39" i="9"/>
  <c r="DW39" i="9"/>
  <c r="DV40" i="9"/>
  <c r="DW40" i="9"/>
  <c r="DV41" i="9"/>
  <c r="DW41" i="9"/>
  <c r="DV42" i="9"/>
  <c r="DW42" i="9"/>
  <c r="DV43" i="9"/>
  <c r="DW43" i="9"/>
  <c r="DV44" i="9"/>
  <c r="DW44" i="9"/>
  <c r="DV45" i="9"/>
  <c r="DW45" i="9"/>
  <c r="DV46" i="9"/>
  <c r="DW46" i="9"/>
  <c r="DV47" i="9"/>
  <c r="DW47" i="9"/>
  <c r="DV48" i="9"/>
  <c r="DW48" i="9"/>
  <c r="DV49" i="9"/>
  <c r="DW49" i="9"/>
  <c r="DV50" i="9"/>
  <c r="DW50" i="9"/>
  <c r="DV51" i="9"/>
  <c r="DW51" i="9"/>
  <c r="DV52" i="9"/>
  <c r="DW52" i="9"/>
  <c r="DV53" i="9"/>
  <c r="DW53" i="9"/>
  <c r="DV54" i="9"/>
  <c r="DW54" i="9"/>
  <c r="DV55" i="9"/>
  <c r="DW55" i="9"/>
  <c r="DV56" i="9"/>
  <c r="DW56" i="9"/>
  <c r="DV57" i="9"/>
  <c r="DW57" i="9"/>
  <c r="DV58" i="9"/>
  <c r="DW58" i="9"/>
  <c r="DV59" i="9"/>
  <c r="DW59" i="9"/>
  <c r="DV11" i="8"/>
  <c r="DW11" i="8"/>
  <c r="DV12" i="8"/>
  <c r="DW12" i="8"/>
  <c r="DV13" i="8"/>
  <c r="DW13" i="8"/>
  <c r="DV14" i="8"/>
  <c r="DW14" i="8"/>
  <c r="DV15" i="8"/>
  <c r="DW15" i="8"/>
  <c r="DX15" i="8" s="1"/>
  <c r="DV16" i="8"/>
  <c r="DW16" i="8"/>
  <c r="DV17" i="8"/>
  <c r="DW17" i="8"/>
  <c r="DV18" i="8"/>
  <c r="DW18" i="8"/>
  <c r="DV19" i="8"/>
  <c r="DW19" i="8"/>
  <c r="DV20" i="8"/>
  <c r="DW20" i="8"/>
  <c r="DV21" i="8"/>
  <c r="DW21" i="8"/>
  <c r="DV22" i="8"/>
  <c r="DW22" i="8"/>
  <c r="DX22" i="8" s="1"/>
  <c r="DV23" i="8"/>
  <c r="DW23" i="8"/>
  <c r="DV24" i="8"/>
  <c r="DW24" i="8"/>
  <c r="DV25" i="8"/>
  <c r="DW25" i="8"/>
  <c r="DV26" i="8"/>
  <c r="DW26" i="8"/>
  <c r="DV27" i="8"/>
  <c r="DW27" i="8"/>
  <c r="DV28" i="8"/>
  <c r="DW28" i="8"/>
  <c r="DV29" i="8"/>
  <c r="DW29" i="8"/>
  <c r="DV30" i="8"/>
  <c r="DW30" i="8"/>
  <c r="DV31" i="8"/>
  <c r="DW31" i="8"/>
  <c r="DV32" i="8"/>
  <c r="DW32" i="8"/>
  <c r="DV33" i="8"/>
  <c r="DW33" i="8"/>
  <c r="DV34" i="8"/>
  <c r="DW34" i="8"/>
  <c r="DV35" i="8"/>
  <c r="DW35" i="8"/>
  <c r="DV36" i="8"/>
  <c r="DW36" i="8"/>
  <c r="DV37" i="8"/>
  <c r="DW37" i="8"/>
  <c r="DV38" i="8"/>
  <c r="DW38" i="8"/>
  <c r="DV39" i="8"/>
  <c r="DW39" i="8"/>
  <c r="DV40" i="8"/>
  <c r="DW40" i="8"/>
  <c r="DV41" i="8"/>
  <c r="DW41" i="8"/>
  <c r="DV42" i="8"/>
  <c r="DW42" i="8"/>
  <c r="DV43" i="8"/>
  <c r="DW43" i="8"/>
  <c r="DV44" i="8"/>
  <c r="DW44" i="8"/>
  <c r="DV45" i="8"/>
  <c r="DW45" i="8"/>
  <c r="DV46" i="8"/>
  <c r="DW46" i="8"/>
  <c r="DV47" i="8"/>
  <c r="DW47" i="8"/>
  <c r="DV48" i="8"/>
  <c r="DW48" i="8"/>
  <c r="DV49" i="8"/>
  <c r="DW49" i="8"/>
  <c r="DV50" i="8"/>
  <c r="DW50" i="8"/>
  <c r="DV51" i="8"/>
  <c r="DW51" i="8"/>
  <c r="DV52" i="8"/>
  <c r="DW52" i="8"/>
  <c r="DV53" i="8"/>
  <c r="DW53" i="8"/>
  <c r="DV54" i="8"/>
  <c r="DW54" i="8"/>
  <c r="DV55" i="8"/>
  <c r="DW55" i="8"/>
  <c r="DV56" i="8"/>
  <c r="DW56" i="8"/>
  <c r="DV57" i="8"/>
  <c r="DW57" i="8"/>
  <c r="DV58" i="8"/>
  <c r="DW58" i="8"/>
  <c r="DX58" i="8" s="1"/>
  <c r="DV59" i="8"/>
  <c r="DW59" i="8"/>
  <c r="DV11" i="17"/>
  <c r="DV12" i="17"/>
  <c r="DV13" i="17"/>
  <c r="DV14" i="17"/>
  <c r="DV15" i="17"/>
  <c r="DV16" i="17"/>
  <c r="DV17" i="17"/>
  <c r="DV18" i="17"/>
  <c r="DV19" i="17"/>
  <c r="DV20" i="17"/>
  <c r="DV21" i="17"/>
  <c r="DV22" i="17"/>
  <c r="DV23" i="17"/>
  <c r="DV24" i="17"/>
  <c r="DV25" i="17"/>
  <c r="DV26" i="17"/>
  <c r="DV27" i="17"/>
  <c r="DV28" i="17"/>
  <c r="DV29" i="17"/>
  <c r="DV30" i="17"/>
  <c r="DV31" i="17"/>
  <c r="DV32" i="17"/>
  <c r="DV33" i="17"/>
  <c r="DV34" i="17"/>
  <c r="DV35" i="17"/>
  <c r="DV36" i="17"/>
  <c r="DV37" i="17"/>
  <c r="DV38" i="17"/>
  <c r="DV39" i="17"/>
  <c r="DV40" i="17"/>
  <c r="DV41" i="17"/>
  <c r="DV42" i="17"/>
  <c r="DV43" i="17"/>
  <c r="DV44" i="17"/>
  <c r="DV45" i="17"/>
  <c r="DV46" i="17"/>
  <c r="DV47" i="17"/>
  <c r="DV48" i="17"/>
  <c r="DV49" i="17"/>
  <c r="DV50" i="17"/>
  <c r="DV51" i="17"/>
  <c r="DV52" i="17"/>
  <c r="DV53" i="17"/>
  <c r="DV54" i="17"/>
  <c r="DV55" i="17"/>
  <c r="DV56" i="17"/>
  <c r="DV57" i="17"/>
  <c r="DV58" i="17"/>
  <c r="DV59" i="17"/>
  <c r="DW11" i="1"/>
  <c r="DW12" i="1"/>
  <c r="DW13" i="1"/>
  <c r="DW14" i="1"/>
  <c r="DW15" i="1"/>
  <c r="DW16" i="1"/>
  <c r="DX16" i="1" s="1"/>
  <c r="DW17" i="1"/>
  <c r="DW18" i="1"/>
  <c r="DW19" i="1"/>
  <c r="DW20" i="1"/>
  <c r="DW21" i="1"/>
  <c r="DW22" i="1"/>
  <c r="DW23" i="1"/>
  <c r="DW24" i="1"/>
  <c r="DW25" i="1"/>
  <c r="DW26" i="1"/>
  <c r="DW27" i="1"/>
  <c r="DW28" i="1"/>
  <c r="DW29" i="1"/>
  <c r="DW30" i="1"/>
  <c r="DW31" i="1"/>
  <c r="DW32" i="1"/>
  <c r="DW33" i="1"/>
  <c r="DW34" i="1"/>
  <c r="DW35" i="1"/>
  <c r="DW36" i="1"/>
  <c r="DW37" i="1"/>
  <c r="DW38" i="1"/>
  <c r="DW39" i="1"/>
  <c r="DW40" i="1"/>
  <c r="DW41" i="1"/>
  <c r="DW42" i="1"/>
  <c r="DW43" i="1"/>
  <c r="DW44" i="1"/>
  <c r="DW45" i="1"/>
  <c r="DW46" i="1"/>
  <c r="DW47" i="1"/>
  <c r="DW48" i="1"/>
  <c r="DW49" i="1"/>
  <c r="DW50" i="1"/>
  <c r="DX50" i="1" s="1"/>
  <c r="DW51" i="1"/>
  <c r="DW52" i="1"/>
  <c r="DW53" i="1"/>
  <c r="DW54" i="1"/>
  <c r="DW55" i="1"/>
  <c r="DW56" i="1"/>
  <c r="DW57" i="1"/>
  <c r="DW58" i="1"/>
  <c r="DW59" i="1"/>
  <c r="DW10" i="1"/>
  <c r="DV11" i="1"/>
  <c r="DV12" i="1"/>
  <c r="DV13" i="1"/>
  <c r="DV14" i="1"/>
  <c r="DV15" i="1"/>
  <c r="DV16" i="1"/>
  <c r="DV17" i="1"/>
  <c r="DV18" i="1"/>
  <c r="DV19" i="1"/>
  <c r="DV20" i="1"/>
  <c r="DV21" i="1"/>
  <c r="DV22" i="1"/>
  <c r="DV24" i="1"/>
  <c r="DV25" i="1"/>
  <c r="DV26" i="1"/>
  <c r="DV27" i="1"/>
  <c r="DV28" i="1"/>
  <c r="DV29" i="1"/>
  <c r="DV30" i="1"/>
  <c r="DV31" i="1"/>
  <c r="DV32" i="1"/>
  <c r="DV33" i="1"/>
  <c r="DV34" i="1"/>
  <c r="DV35" i="1"/>
  <c r="DV36" i="1"/>
  <c r="DV37" i="1"/>
  <c r="DV38" i="1"/>
  <c r="DV39" i="1"/>
  <c r="DV40" i="1"/>
  <c r="DV41" i="1"/>
  <c r="DV42" i="1"/>
  <c r="DV43" i="1"/>
  <c r="DV44" i="1"/>
  <c r="DV45" i="1"/>
  <c r="DV46" i="1"/>
  <c r="DV47" i="1"/>
  <c r="DV48" i="1"/>
  <c r="DV49" i="1"/>
  <c r="DV50" i="1"/>
  <c r="DV51" i="1"/>
  <c r="DV52" i="1"/>
  <c r="DV53" i="1"/>
  <c r="DV54" i="1"/>
  <c r="DV55" i="1"/>
  <c r="DV56" i="1"/>
  <c r="DV57" i="1"/>
  <c r="DV58" i="1"/>
  <c r="DV59" i="1"/>
  <c r="DV10" i="1"/>
  <c r="BK61" i="8"/>
  <c r="BJ61" i="8"/>
  <c r="BK61" i="9"/>
  <c r="BJ61" i="9"/>
  <c r="BG61" i="10"/>
  <c r="BF61" i="10"/>
  <c r="BK61" i="11"/>
  <c r="BI61" i="11"/>
  <c r="BJ61" i="11"/>
  <c r="BK61" i="13"/>
  <c r="BJ61" i="13"/>
  <c r="BK61" i="14"/>
  <c r="BJ61" i="14"/>
  <c r="BK61" i="15"/>
  <c r="BJ61" i="15"/>
  <c r="BK61" i="16"/>
  <c r="BJ61" i="16"/>
  <c r="BK61" i="17"/>
  <c r="BJ61" i="17"/>
  <c r="BH61" i="17"/>
  <c r="DW11" i="17"/>
  <c r="DW12" i="17"/>
  <c r="DW13" i="17"/>
  <c r="DW14" i="17"/>
  <c r="DW15" i="17"/>
  <c r="DW16" i="17"/>
  <c r="DW17" i="17"/>
  <c r="DW18" i="17"/>
  <c r="DW19" i="17"/>
  <c r="DW20" i="17"/>
  <c r="DW21" i="17"/>
  <c r="DW22" i="17"/>
  <c r="DW23" i="17"/>
  <c r="DW24" i="17"/>
  <c r="DW25" i="17"/>
  <c r="DW26" i="17"/>
  <c r="DW27" i="17"/>
  <c r="DW28" i="17"/>
  <c r="DW29" i="17"/>
  <c r="DW30" i="17"/>
  <c r="DW31" i="17"/>
  <c r="DW32" i="17"/>
  <c r="DW33" i="17"/>
  <c r="DW34" i="17"/>
  <c r="DW35" i="17"/>
  <c r="DW36" i="17"/>
  <c r="DW37" i="17"/>
  <c r="DW38" i="17"/>
  <c r="DW39" i="17"/>
  <c r="DW40" i="17"/>
  <c r="DW41" i="17"/>
  <c r="DW42" i="17"/>
  <c r="DW43" i="17"/>
  <c r="DW44" i="17"/>
  <c r="DW45" i="17"/>
  <c r="DW46" i="17"/>
  <c r="DW47" i="17"/>
  <c r="DW48" i="17"/>
  <c r="DW49" i="17"/>
  <c r="DW50" i="17"/>
  <c r="DW51" i="17"/>
  <c r="DW52" i="17"/>
  <c r="DW53" i="17"/>
  <c r="DW54" i="17"/>
  <c r="DW55" i="17"/>
  <c r="DW56" i="17"/>
  <c r="DW57" i="17"/>
  <c r="DW58" i="17"/>
  <c r="DW59" i="17"/>
  <c r="DV11" i="18"/>
  <c r="DV12" i="18"/>
  <c r="DV13" i="18"/>
  <c r="DV14" i="18"/>
  <c r="DV15" i="18"/>
  <c r="DV16" i="18"/>
  <c r="DV17" i="18"/>
  <c r="DV18" i="18"/>
  <c r="DV19" i="18"/>
  <c r="DV20" i="18"/>
  <c r="DV21" i="18"/>
  <c r="DV22" i="18"/>
  <c r="DV23" i="18"/>
  <c r="DV24" i="18"/>
  <c r="DV25" i="18"/>
  <c r="DV26" i="18"/>
  <c r="DV27" i="18"/>
  <c r="DV28" i="18"/>
  <c r="DV29" i="18"/>
  <c r="DV30" i="18"/>
  <c r="DV31" i="18"/>
  <c r="DV32" i="18"/>
  <c r="DV33" i="18"/>
  <c r="DV34" i="18"/>
  <c r="DV35" i="18"/>
  <c r="DV36" i="18"/>
  <c r="DV37" i="18"/>
  <c r="DV38" i="18"/>
  <c r="DV39" i="18"/>
  <c r="DV40" i="18"/>
  <c r="DV41" i="18"/>
  <c r="DV42" i="18"/>
  <c r="DV43" i="18"/>
  <c r="DV44" i="18"/>
  <c r="DV45" i="18"/>
  <c r="DV46" i="18"/>
  <c r="DV47" i="18"/>
  <c r="DV48" i="18"/>
  <c r="DV49" i="18"/>
  <c r="DV50" i="18"/>
  <c r="DV51" i="18"/>
  <c r="DV52" i="18"/>
  <c r="DV53" i="18"/>
  <c r="DV54" i="18"/>
  <c r="DV55" i="18"/>
  <c r="DV56" i="18"/>
  <c r="DV57" i="18"/>
  <c r="DV58" i="18"/>
  <c r="DV59" i="18"/>
  <c r="DX13" i="8" l="1"/>
  <c r="DX12" i="9"/>
  <c r="DX11" i="10"/>
  <c r="DX59" i="11"/>
  <c r="DX52" i="12"/>
  <c r="DX49" i="13"/>
  <c r="DX36" i="14"/>
  <c r="DX24" i="15"/>
  <c r="DX16" i="16"/>
  <c r="DX44" i="17"/>
  <c r="DX57" i="1"/>
  <c r="DX23" i="1"/>
  <c r="DX10" i="1"/>
  <c r="B48" i="2"/>
  <c r="B38" i="6" s="1"/>
  <c r="I23" i="27" s="1"/>
  <c r="DW11" i="18"/>
  <c r="DW12" i="18"/>
  <c r="DX12" i="18" s="1"/>
  <c r="DW13" i="18"/>
  <c r="DW14" i="18"/>
  <c r="DW15" i="18"/>
  <c r="DW16" i="18"/>
  <c r="DW17" i="18"/>
  <c r="DW18" i="18"/>
  <c r="DW19" i="18"/>
  <c r="DW20" i="18"/>
  <c r="DW21" i="18"/>
  <c r="DW22" i="18"/>
  <c r="DW23" i="18"/>
  <c r="DX23" i="18" s="1"/>
  <c r="DW24" i="18"/>
  <c r="DW25" i="18"/>
  <c r="DW26" i="18"/>
  <c r="DW27" i="18"/>
  <c r="DW28" i="18"/>
  <c r="DW29" i="18"/>
  <c r="DW30" i="18"/>
  <c r="DW31" i="18"/>
  <c r="DW32" i="18"/>
  <c r="DW33" i="18"/>
  <c r="DW34" i="18"/>
  <c r="DW35" i="18"/>
  <c r="DW36" i="18"/>
  <c r="DW37" i="18"/>
  <c r="DW38" i="18"/>
  <c r="DW39" i="18"/>
  <c r="DW40" i="18"/>
  <c r="DW41" i="18"/>
  <c r="DW42" i="18"/>
  <c r="DW43" i="18"/>
  <c r="DW44" i="18"/>
  <c r="DW45" i="18"/>
  <c r="DW46" i="18"/>
  <c r="DW47" i="18"/>
  <c r="DW48" i="18"/>
  <c r="DW49" i="18"/>
  <c r="DW50" i="18"/>
  <c r="DW51" i="18"/>
  <c r="DW52" i="18"/>
  <c r="DW53" i="18"/>
  <c r="DW54" i="18"/>
  <c r="DW55" i="18"/>
  <c r="DW56" i="18"/>
  <c r="DW57" i="18"/>
  <c r="DW58" i="18"/>
  <c r="DW59" i="18"/>
  <c r="BG61" i="12"/>
  <c r="BF61" i="12"/>
  <c r="BI61" i="8"/>
  <c r="BH61" i="8"/>
  <c r="BI61" i="9"/>
  <c r="BH61" i="9"/>
  <c r="BI61" i="10"/>
  <c r="BH61" i="10"/>
  <c r="BH61" i="11"/>
  <c r="BI61" i="12"/>
  <c r="BH61" i="12"/>
  <c r="BI61" i="13"/>
  <c r="BH61" i="13"/>
  <c r="BI61" i="14"/>
  <c r="BH61" i="14"/>
  <c r="BI61" i="15"/>
  <c r="BH61" i="15"/>
  <c r="BI61" i="16"/>
  <c r="BH61" i="16"/>
  <c r="BI61" i="17"/>
  <c r="BI61" i="18"/>
  <c r="BH61" i="18"/>
  <c r="BG61" i="18"/>
  <c r="BJ61" i="18"/>
  <c r="BH61" i="1"/>
  <c r="BI61" i="1"/>
  <c r="BH62" i="1" l="1"/>
  <c r="BH10" i="18" s="1"/>
  <c r="BH62" i="18" s="1"/>
  <c r="BH10" i="17" s="1"/>
  <c r="BH62" i="17" s="1"/>
  <c r="BH10" i="16" s="1"/>
  <c r="BH62" i="16" l="1"/>
  <c r="BH10" i="15" s="1"/>
  <c r="DU61" i="8"/>
  <c r="DT61" i="8"/>
  <c r="DS61" i="8"/>
  <c r="DR61" i="8"/>
  <c r="DQ61" i="8"/>
  <c r="DP61" i="8"/>
  <c r="DO61" i="8"/>
  <c r="DN61" i="8"/>
  <c r="DM61" i="8"/>
  <c r="DL61" i="8"/>
  <c r="DK61" i="8"/>
  <c r="DJ61" i="8"/>
  <c r="DI61" i="8"/>
  <c r="DH61" i="8"/>
  <c r="DG61" i="8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L61" i="8"/>
  <c r="K61" i="8"/>
  <c r="J61" i="8"/>
  <c r="I61" i="8"/>
  <c r="H61" i="8"/>
  <c r="G61" i="8"/>
  <c r="F61" i="8"/>
  <c r="DU61" i="9"/>
  <c r="DT61" i="9"/>
  <c r="DS61" i="9"/>
  <c r="DR61" i="9"/>
  <c r="DQ61" i="9"/>
  <c r="DP61" i="9"/>
  <c r="DO61" i="9"/>
  <c r="DN61" i="9"/>
  <c r="DM61" i="9"/>
  <c r="DL61" i="9"/>
  <c r="DK61" i="9"/>
  <c r="DJ61" i="9"/>
  <c r="DI61" i="9"/>
  <c r="DH61" i="9"/>
  <c r="DG61" i="9"/>
  <c r="DF61" i="9"/>
  <c r="DE61" i="9"/>
  <c r="DD61" i="9"/>
  <c r="DC61" i="9"/>
  <c r="DB61" i="9"/>
  <c r="DA61" i="9"/>
  <c r="CZ61" i="9"/>
  <c r="CY61" i="9"/>
  <c r="CX61" i="9"/>
  <c r="CW61" i="9"/>
  <c r="CV61" i="9"/>
  <c r="CU61" i="9"/>
  <c r="CT61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BH62" i="15" l="1"/>
  <c r="BH10" i="14" s="1"/>
  <c r="DU61" i="10"/>
  <c r="DT61" i="10"/>
  <c r="DS61" i="10"/>
  <c r="DR61" i="10"/>
  <c r="DQ61" i="10"/>
  <c r="DP61" i="10"/>
  <c r="DO61" i="10"/>
  <c r="DN61" i="10"/>
  <c r="DM61" i="10"/>
  <c r="DL61" i="10"/>
  <c r="DK61" i="10"/>
  <c r="DJ61" i="10"/>
  <c r="DI61" i="10"/>
  <c r="DH61" i="10"/>
  <c r="DG61" i="10"/>
  <c r="DF61" i="10"/>
  <c r="DE61" i="10"/>
  <c r="DD61" i="10"/>
  <c r="DC61" i="10"/>
  <c r="DB61" i="10"/>
  <c r="DA61" i="10"/>
  <c r="CZ61" i="10"/>
  <c r="CY61" i="10"/>
  <c r="CX61" i="10"/>
  <c r="CW61" i="10"/>
  <c r="CV61" i="10"/>
  <c r="CU61" i="10"/>
  <c r="CT61" i="10"/>
  <c r="CS61" i="10"/>
  <c r="CR61" i="10"/>
  <c r="CQ61" i="10"/>
  <c r="CP61" i="10"/>
  <c r="CO61" i="10"/>
  <c r="CN61" i="10"/>
  <c r="CM61" i="10"/>
  <c r="CL61" i="10"/>
  <c r="CK61" i="10"/>
  <c r="CJ61" i="10"/>
  <c r="CI61" i="10"/>
  <c r="CH61" i="10"/>
  <c r="CG61" i="10"/>
  <c r="CF61" i="10"/>
  <c r="CE61" i="10"/>
  <c r="CD61" i="10"/>
  <c r="CC61" i="10"/>
  <c r="CB61" i="10"/>
  <c r="CA61" i="10"/>
  <c r="BZ61" i="10"/>
  <c r="BY61" i="10"/>
  <c r="BX61" i="10"/>
  <c r="BW61" i="10"/>
  <c r="BV61" i="10"/>
  <c r="BU61" i="10"/>
  <c r="BT61" i="10"/>
  <c r="BS61" i="10"/>
  <c r="BR61" i="10"/>
  <c r="BQ61" i="10"/>
  <c r="BP61" i="10"/>
  <c r="BO61" i="10"/>
  <c r="BN61" i="10"/>
  <c r="BM61" i="10"/>
  <c r="BL61" i="10"/>
  <c r="BK61" i="10"/>
  <c r="BJ61" i="10"/>
  <c r="BE61" i="10"/>
  <c r="BD61" i="10"/>
  <c r="BC61" i="10"/>
  <c r="BB61" i="10"/>
  <c r="BA61" i="10"/>
  <c r="AZ61" i="10"/>
  <c r="AY61" i="10"/>
  <c r="AX61" i="10"/>
  <c r="AW61" i="10"/>
  <c r="AV61" i="10"/>
  <c r="AU61" i="10"/>
  <c r="AT61" i="10"/>
  <c r="AS61" i="10"/>
  <c r="AR61" i="10"/>
  <c r="AQ61" i="10"/>
  <c r="AP61" i="10"/>
  <c r="AO61" i="10"/>
  <c r="AN61" i="10"/>
  <c r="AM61" i="10"/>
  <c r="AL61" i="10"/>
  <c r="AK61" i="10"/>
  <c r="AJ61" i="10"/>
  <c r="AI61" i="10"/>
  <c r="AH61" i="10"/>
  <c r="AG61" i="10"/>
  <c r="AF61" i="10"/>
  <c r="AE61" i="10"/>
  <c r="AD61" i="10"/>
  <c r="AC61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DU61" i="11"/>
  <c r="DT61" i="11"/>
  <c r="DS61" i="11"/>
  <c r="DR61" i="11"/>
  <c r="DQ61" i="11"/>
  <c r="DP61" i="11"/>
  <c r="DO61" i="11"/>
  <c r="DN61" i="11"/>
  <c r="DM61" i="11"/>
  <c r="DL61" i="11"/>
  <c r="DK61" i="11"/>
  <c r="DJ61" i="11"/>
  <c r="DI61" i="11"/>
  <c r="DH61" i="11"/>
  <c r="DG61" i="11"/>
  <c r="DF61" i="11"/>
  <c r="DE61" i="11"/>
  <c r="DD61" i="11"/>
  <c r="DC61" i="11"/>
  <c r="DB61" i="11"/>
  <c r="DA61" i="11"/>
  <c r="CZ61" i="11"/>
  <c r="CY61" i="11"/>
  <c r="CX61" i="11"/>
  <c r="CW61" i="11"/>
  <c r="CV61" i="11"/>
  <c r="CU61" i="11"/>
  <c r="CT61" i="11"/>
  <c r="CS61" i="11"/>
  <c r="CR61" i="11"/>
  <c r="CQ61" i="11"/>
  <c r="CP61" i="11"/>
  <c r="CO61" i="11"/>
  <c r="CN61" i="11"/>
  <c r="CM61" i="11"/>
  <c r="CL61" i="11"/>
  <c r="CK61" i="11"/>
  <c r="CJ61" i="11"/>
  <c r="CI61" i="11"/>
  <c r="CH61" i="11"/>
  <c r="CG61" i="11"/>
  <c r="CF61" i="11"/>
  <c r="CE61" i="11"/>
  <c r="CD61" i="11"/>
  <c r="CC61" i="11"/>
  <c r="CB61" i="11"/>
  <c r="CA61" i="11"/>
  <c r="BZ61" i="11"/>
  <c r="BY61" i="11"/>
  <c r="BX61" i="11"/>
  <c r="BW61" i="11"/>
  <c r="BV61" i="11"/>
  <c r="BU61" i="11"/>
  <c r="BT61" i="11"/>
  <c r="BS61" i="11"/>
  <c r="BR61" i="11"/>
  <c r="BQ61" i="11"/>
  <c r="BP61" i="11"/>
  <c r="BO61" i="11"/>
  <c r="BN61" i="11"/>
  <c r="BM61" i="11"/>
  <c r="BL61" i="11"/>
  <c r="BG61" i="11"/>
  <c r="BF61" i="11"/>
  <c r="BE61" i="11"/>
  <c r="BD61" i="11"/>
  <c r="BC61" i="11"/>
  <c r="BB61" i="11"/>
  <c r="BA61" i="11"/>
  <c r="AZ61" i="11"/>
  <c r="AY61" i="11"/>
  <c r="AX61" i="11"/>
  <c r="AW61" i="11"/>
  <c r="AV61" i="11"/>
  <c r="AU61" i="11"/>
  <c r="AT61" i="11"/>
  <c r="AS61" i="11"/>
  <c r="AR61" i="11"/>
  <c r="AQ61" i="11"/>
  <c r="AP61" i="11"/>
  <c r="AO61" i="11"/>
  <c r="AN61" i="11"/>
  <c r="AM61" i="11"/>
  <c r="AL61" i="11"/>
  <c r="AK61" i="11"/>
  <c r="AJ61" i="11"/>
  <c r="AI61" i="11"/>
  <c r="AH61" i="11"/>
  <c r="AG61" i="11"/>
  <c r="AF61" i="11"/>
  <c r="AE61" i="11"/>
  <c r="AD61" i="11"/>
  <c r="AC61" i="11"/>
  <c r="AB61" i="11"/>
  <c r="AA61" i="11"/>
  <c r="Z61" i="11"/>
  <c r="Y61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DU61" i="12"/>
  <c r="DT61" i="12"/>
  <c r="DS61" i="12"/>
  <c r="DR61" i="12"/>
  <c r="DQ61" i="12"/>
  <c r="DP61" i="12"/>
  <c r="DO61" i="12"/>
  <c r="DN61" i="12"/>
  <c r="DM61" i="12"/>
  <c r="DL61" i="12"/>
  <c r="DK61" i="12"/>
  <c r="DJ61" i="12"/>
  <c r="DI61" i="12"/>
  <c r="DH61" i="12"/>
  <c r="DG61" i="12"/>
  <c r="DF61" i="12"/>
  <c r="DE61" i="12"/>
  <c r="DD61" i="12"/>
  <c r="DC61" i="12"/>
  <c r="DB61" i="12"/>
  <c r="DA61" i="12"/>
  <c r="CZ61" i="12"/>
  <c r="CY61" i="12"/>
  <c r="CX61" i="12"/>
  <c r="CW61" i="12"/>
  <c r="CV61" i="12"/>
  <c r="CU61" i="12"/>
  <c r="CT61" i="12"/>
  <c r="CS61" i="12"/>
  <c r="CR61" i="12"/>
  <c r="CQ61" i="12"/>
  <c r="CP61" i="12"/>
  <c r="CO61" i="12"/>
  <c r="CN61" i="12"/>
  <c r="CM61" i="12"/>
  <c r="CL61" i="12"/>
  <c r="CK61" i="12"/>
  <c r="CJ61" i="12"/>
  <c r="CI61" i="12"/>
  <c r="CH61" i="12"/>
  <c r="CG61" i="12"/>
  <c r="CF61" i="12"/>
  <c r="CE61" i="12"/>
  <c r="CD61" i="12"/>
  <c r="CC61" i="12"/>
  <c r="CB61" i="12"/>
  <c r="CA61" i="12"/>
  <c r="BZ61" i="12"/>
  <c r="BY61" i="12"/>
  <c r="BX61" i="12"/>
  <c r="BW61" i="12"/>
  <c r="BV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Q61" i="12"/>
  <c r="AP61" i="12"/>
  <c r="AO61" i="12"/>
  <c r="AN61" i="12"/>
  <c r="AM61" i="12"/>
  <c r="AL61" i="12"/>
  <c r="AK61" i="12"/>
  <c r="AJ61" i="12"/>
  <c r="AI61" i="12"/>
  <c r="AH61" i="12"/>
  <c r="AG61" i="12"/>
  <c r="AF61" i="12"/>
  <c r="AE61" i="12"/>
  <c r="AD61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DU61" i="13"/>
  <c r="DT61" i="13"/>
  <c r="DS61" i="13"/>
  <c r="DR61" i="13"/>
  <c r="DQ61" i="13"/>
  <c r="DP61" i="13"/>
  <c r="DO61" i="13"/>
  <c r="DN61" i="13"/>
  <c r="DM61" i="13"/>
  <c r="DL61" i="13"/>
  <c r="DK61" i="13"/>
  <c r="DJ61" i="13"/>
  <c r="DI61" i="13"/>
  <c r="DH61" i="13"/>
  <c r="DG61" i="13"/>
  <c r="DF61" i="13"/>
  <c r="DE61" i="13"/>
  <c r="DD61" i="13"/>
  <c r="DC61" i="13"/>
  <c r="DB61" i="13"/>
  <c r="DA61" i="13"/>
  <c r="CZ61" i="13"/>
  <c r="CY61" i="13"/>
  <c r="CX61" i="13"/>
  <c r="CW61" i="13"/>
  <c r="CV61" i="13"/>
  <c r="CU61" i="13"/>
  <c r="CT61" i="13"/>
  <c r="CS61" i="13"/>
  <c r="CR61" i="13"/>
  <c r="CQ61" i="13"/>
  <c r="CP61" i="13"/>
  <c r="CO61" i="13"/>
  <c r="CN61" i="13"/>
  <c r="CM61" i="13"/>
  <c r="CL61" i="13"/>
  <c r="CK61" i="13"/>
  <c r="CJ61" i="13"/>
  <c r="CI61" i="13"/>
  <c r="CH61" i="13"/>
  <c r="CG61" i="13"/>
  <c r="CF61" i="13"/>
  <c r="CE61" i="13"/>
  <c r="CD61" i="13"/>
  <c r="CC61" i="13"/>
  <c r="CB61" i="13"/>
  <c r="CA61" i="13"/>
  <c r="BZ61" i="13"/>
  <c r="BY61" i="13"/>
  <c r="BX61" i="13"/>
  <c r="BW61" i="13"/>
  <c r="BV61" i="13"/>
  <c r="BU61" i="13"/>
  <c r="BT61" i="13"/>
  <c r="BS61" i="13"/>
  <c r="BR61" i="13"/>
  <c r="BQ61" i="13"/>
  <c r="BP61" i="13"/>
  <c r="BO61" i="13"/>
  <c r="BN61" i="13"/>
  <c r="BM61" i="13"/>
  <c r="BL61" i="13"/>
  <c r="BG61" i="13"/>
  <c r="BF61" i="13"/>
  <c r="BE61" i="13"/>
  <c r="BD61" i="13"/>
  <c r="BC61" i="13"/>
  <c r="BB61" i="13"/>
  <c r="BA61" i="13"/>
  <c r="AZ61" i="13"/>
  <c r="AY61" i="13"/>
  <c r="AX61" i="13"/>
  <c r="AW61" i="13"/>
  <c r="AV61" i="13"/>
  <c r="AU61" i="13"/>
  <c r="AT61" i="13"/>
  <c r="AS61" i="13"/>
  <c r="AR61" i="13"/>
  <c r="AQ61" i="13"/>
  <c r="AP61" i="13"/>
  <c r="AO61" i="13"/>
  <c r="AN61" i="13"/>
  <c r="AM61" i="13"/>
  <c r="AL61" i="13"/>
  <c r="AK61" i="13"/>
  <c r="AJ61" i="13"/>
  <c r="AI61" i="13"/>
  <c r="AH61" i="13"/>
  <c r="AG61" i="13"/>
  <c r="AF61" i="13"/>
  <c r="AE61" i="13"/>
  <c r="AD61" i="13"/>
  <c r="AC61" i="13"/>
  <c r="AB61" i="13"/>
  <c r="AA61" i="13"/>
  <c r="Z61" i="13"/>
  <c r="Y61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BH62" i="14" l="1"/>
  <c r="BH10" i="13" s="1"/>
  <c r="DU61" i="15"/>
  <c r="DT61" i="15"/>
  <c r="DS61" i="15"/>
  <c r="DR61" i="15"/>
  <c r="DQ61" i="15"/>
  <c r="DP61" i="15"/>
  <c r="DO61" i="15"/>
  <c r="DN61" i="15"/>
  <c r="DM61" i="15"/>
  <c r="DL61" i="15"/>
  <c r="DK61" i="15"/>
  <c r="DJ61" i="15"/>
  <c r="DI61" i="15"/>
  <c r="DH61" i="15"/>
  <c r="DG61" i="15"/>
  <c r="DF61" i="15"/>
  <c r="DE61" i="15"/>
  <c r="DD61" i="15"/>
  <c r="DC61" i="15"/>
  <c r="DB61" i="15"/>
  <c r="DA61" i="15"/>
  <c r="CZ61" i="15"/>
  <c r="CY61" i="15"/>
  <c r="CX61" i="15"/>
  <c r="CW61" i="15"/>
  <c r="CV61" i="15"/>
  <c r="CU61" i="15"/>
  <c r="CT61" i="15"/>
  <c r="CS61" i="15"/>
  <c r="CR61" i="15"/>
  <c r="CQ61" i="15"/>
  <c r="CP61" i="15"/>
  <c r="CO61" i="15"/>
  <c r="CN61" i="15"/>
  <c r="CM61" i="15"/>
  <c r="CL61" i="15"/>
  <c r="CK61" i="15"/>
  <c r="CJ61" i="15"/>
  <c r="CI61" i="15"/>
  <c r="CH61" i="15"/>
  <c r="CG61" i="15"/>
  <c r="CF61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DU61" i="16"/>
  <c r="DT61" i="16"/>
  <c r="DS61" i="16"/>
  <c r="DR61" i="16"/>
  <c r="DQ61" i="16"/>
  <c r="DP61" i="16"/>
  <c r="DO61" i="16"/>
  <c r="DN61" i="16"/>
  <c r="DM61" i="16"/>
  <c r="DL61" i="16"/>
  <c r="DK61" i="16"/>
  <c r="DJ61" i="16"/>
  <c r="DI61" i="16"/>
  <c r="DH61" i="16"/>
  <c r="DG61" i="16"/>
  <c r="DF61" i="16"/>
  <c r="DE61" i="16"/>
  <c r="DD61" i="16"/>
  <c r="DC61" i="16"/>
  <c r="DB61" i="16"/>
  <c r="DA61" i="16"/>
  <c r="CZ61" i="16"/>
  <c r="CY61" i="16"/>
  <c r="CX61" i="16"/>
  <c r="CW61" i="16"/>
  <c r="CV61" i="16"/>
  <c r="CU61" i="16"/>
  <c r="CT61" i="16"/>
  <c r="CS61" i="16"/>
  <c r="CR61" i="16"/>
  <c r="CQ61" i="16"/>
  <c r="CP61" i="16"/>
  <c r="CO61" i="16"/>
  <c r="CN61" i="16"/>
  <c r="CM61" i="16"/>
  <c r="CL61" i="16"/>
  <c r="CK61" i="16"/>
  <c r="CJ61" i="16"/>
  <c r="CI61" i="16"/>
  <c r="CH61" i="16"/>
  <c r="CG61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BH62" i="13" l="1"/>
  <c r="BH10" i="12" s="1"/>
  <c r="DU61" i="17"/>
  <c r="DT61" i="17"/>
  <c r="DS61" i="17"/>
  <c r="DR61" i="17"/>
  <c r="DQ61" i="17"/>
  <c r="DP61" i="17"/>
  <c r="DO61" i="17"/>
  <c r="DN61" i="17"/>
  <c r="DM61" i="17"/>
  <c r="DL61" i="17"/>
  <c r="DK61" i="17"/>
  <c r="DJ61" i="17"/>
  <c r="DI61" i="17"/>
  <c r="DH61" i="17"/>
  <c r="DG61" i="17"/>
  <c r="DF61" i="17"/>
  <c r="DE61" i="17"/>
  <c r="DD61" i="17"/>
  <c r="DC61" i="17"/>
  <c r="DB61" i="17"/>
  <c r="DA61" i="17"/>
  <c r="CZ61" i="17"/>
  <c r="CY61" i="17"/>
  <c r="CX61" i="17"/>
  <c r="CW61" i="17"/>
  <c r="CV61" i="17"/>
  <c r="CU61" i="17"/>
  <c r="CT61" i="17"/>
  <c r="CS61" i="17"/>
  <c r="CR61" i="17"/>
  <c r="CQ61" i="17"/>
  <c r="CP61" i="17"/>
  <c r="CO61" i="17"/>
  <c r="CN61" i="17"/>
  <c r="CM61" i="17"/>
  <c r="CL61" i="17"/>
  <c r="CK61" i="17"/>
  <c r="CJ61" i="17"/>
  <c r="CI61" i="17"/>
  <c r="CH61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BO61" i="17"/>
  <c r="BN61" i="17"/>
  <c r="BM61" i="17"/>
  <c r="BL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BH62" i="12" l="1"/>
  <c r="BH10" i="11" s="1"/>
  <c r="DU61" i="18"/>
  <c r="DT61" i="18"/>
  <c r="DS61" i="18"/>
  <c r="DR61" i="18"/>
  <c r="DQ61" i="18"/>
  <c r="DP61" i="18"/>
  <c r="DO61" i="18"/>
  <c r="DN61" i="18"/>
  <c r="DM61" i="18"/>
  <c r="DL61" i="18"/>
  <c r="DK61" i="18"/>
  <c r="DJ61" i="18"/>
  <c r="DI61" i="18"/>
  <c r="DH61" i="18"/>
  <c r="DG61" i="18"/>
  <c r="DF61" i="18"/>
  <c r="DE61" i="18"/>
  <c r="DD61" i="18"/>
  <c r="DC61" i="18"/>
  <c r="DB61" i="18"/>
  <c r="DA61" i="18"/>
  <c r="CZ61" i="18"/>
  <c r="CY61" i="18"/>
  <c r="CX61" i="18"/>
  <c r="CW61" i="18"/>
  <c r="CV61" i="18"/>
  <c r="CU61" i="18"/>
  <c r="CT61" i="18"/>
  <c r="CS61" i="18"/>
  <c r="CR61" i="18"/>
  <c r="CQ61" i="18"/>
  <c r="CP61" i="18"/>
  <c r="CO61" i="18"/>
  <c r="CN61" i="18"/>
  <c r="CM61" i="18"/>
  <c r="CL61" i="18"/>
  <c r="CK61" i="18"/>
  <c r="CJ61" i="18"/>
  <c r="CI61" i="18"/>
  <c r="CH61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BH62" i="11" l="1"/>
  <c r="B60" i="2"/>
  <c r="B50" i="6" s="1"/>
  <c r="I35" i="27" s="1"/>
  <c r="B56" i="2"/>
  <c r="B46" i="6" s="1"/>
  <c r="I31" i="27" s="1"/>
  <c r="B52" i="2"/>
  <c r="B42" i="6" s="1"/>
  <c r="I27" i="27" s="1"/>
  <c r="B51" i="2"/>
  <c r="B41" i="6" s="1"/>
  <c r="I26" i="27" s="1"/>
  <c r="B50" i="2"/>
  <c r="B40" i="6" s="1"/>
  <c r="I25" i="27" s="1"/>
  <c r="B49" i="2"/>
  <c r="B39" i="6" s="1"/>
  <c r="I24" i="27" s="1"/>
  <c r="B47" i="2"/>
  <c r="B37" i="6" s="1"/>
  <c r="I22" i="27" s="1"/>
  <c r="B44" i="2"/>
  <c r="B34" i="6" s="1"/>
  <c r="I19" i="27" s="1"/>
  <c r="B42" i="2"/>
  <c r="B41" i="2"/>
  <c r="B31" i="6" s="1"/>
  <c r="I16" i="27" s="1"/>
  <c r="B40" i="2"/>
  <c r="B30" i="6" s="1"/>
  <c r="I15" i="27" s="1"/>
  <c r="B39" i="2"/>
  <c r="B29" i="6" s="1"/>
  <c r="I14" i="27" s="1"/>
  <c r="B38" i="2"/>
  <c r="B28" i="6" s="1"/>
  <c r="I13" i="27" s="1"/>
  <c r="B37" i="2"/>
  <c r="B27" i="6" s="1"/>
  <c r="I12" i="27" s="1"/>
  <c r="B33" i="2"/>
  <c r="B21" i="6" s="1"/>
  <c r="D21" i="27" s="1"/>
  <c r="B32" i="2"/>
  <c r="B20" i="6" s="1"/>
  <c r="D20" i="27" s="1"/>
  <c r="B30" i="2"/>
  <c r="B18" i="6" s="1"/>
  <c r="D18" i="27" s="1"/>
  <c r="B27" i="2"/>
  <c r="B15" i="6" s="1"/>
  <c r="D15" i="27" s="1"/>
  <c r="B26" i="2"/>
  <c r="B14" i="6" s="1"/>
  <c r="D14" i="27" s="1"/>
  <c r="B25" i="2"/>
  <c r="B13" i="6" s="1"/>
  <c r="D13" i="27" s="1"/>
  <c r="B24" i="2"/>
  <c r="B12" i="6" s="1"/>
  <c r="D12" i="27" s="1"/>
  <c r="BH10" i="10" l="1"/>
  <c r="BH62" i="10" s="1"/>
  <c r="BH10" i="9" s="1"/>
  <c r="F61" i="1"/>
  <c r="G61" i="1"/>
  <c r="BH62" i="9" l="1"/>
  <c r="BH10" i="8" s="1"/>
  <c r="F62" i="1"/>
  <c r="F10" i="18" s="1"/>
  <c r="B8" i="19"/>
  <c r="B9" i="6"/>
  <c r="B9" i="3"/>
  <c r="B8" i="2"/>
  <c r="BH62" i="8" l="1"/>
  <c r="F62" i="18"/>
  <c r="F10" i="17" s="1"/>
  <c r="D48" i="2" l="1"/>
  <c r="D38" i="6" s="1"/>
  <c r="F62" i="17"/>
  <c r="F10" i="16" s="1"/>
  <c r="D14" i="24"/>
  <c r="J16" i="24"/>
  <c r="J14" i="24" s="1"/>
  <c r="D12" i="24"/>
  <c r="D16" i="24" s="1"/>
  <c r="F62" i="16" l="1"/>
  <c r="F10" i="15" s="1"/>
  <c r="J12" i="24"/>
  <c r="F62" i="15" l="1"/>
  <c r="F10" i="14" s="1"/>
  <c r="P61" i="1"/>
  <c r="Q61" i="1"/>
  <c r="F62" i="14" l="1"/>
  <c r="F10" i="13" s="1"/>
  <c r="P62" i="1"/>
  <c r="Q10" i="18" s="1"/>
  <c r="P62" i="18" s="1"/>
  <c r="Q10" i="17" s="1"/>
  <c r="P62" i="17" s="1"/>
  <c r="Q10" i="16" s="1"/>
  <c r="P62" i="16" s="1"/>
  <c r="Q10" i="15" s="1"/>
  <c r="P62" i="15" s="1"/>
  <c r="Q10" i="14" s="1"/>
  <c r="P62" i="14" s="1"/>
  <c r="Q10" i="13" s="1"/>
  <c r="P62" i="13" s="1"/>
  <c r="Q10" i="12" s="1"/>
  <c r="P62" i="12" s="1"/>
  <c r="Q10" i="11" s="1"/>
  <c r="P62" i="11" s="1"/>
  <c r="Q10" i="10" s="1"/>
  <c r="P62" i="10" s="1"/>
  <c r="Q10" i="9" s="1"/>
  <c r="P62" i="9" s="1"/>
  <c r="Q10" i="8" s="1"/>
  <c r="P62" i="8" s="1"/>
  <c r="E26" i="2" s="1"/>
  <c r="D14" i="6" s="1"/>
  <c r="F62" i="13" l="1"/>
  <c r="F10" i="12" s="1"/>
  <c r="AS61" i="1"/>
  <c r="AR61" i="1"/>
  <c r="F62" i="12" l="1"/>
  <c r="F10" i="11" s="1"/>
  <c r="AR62" i="1"/>
  <c r="AR10" i="18" s="1"/>
  <c r="AR62" i="18" s="1"/>
  <c r="AR10" i="17" s="1"/>
  <c r="AR62" i="17" s="1"/>
  <c r="AR10" i="16" s="1"/>
  <c r="AR62" i="16" s="1"/>
  <c r="AR10" i="15" s="1"/>
  <c r="AR62" i="15" s="1"/>
  <c r="AR10" i="14" s="1"/>
  <c r="AR62" i="14" s="1"/>
  <c r="AR10" i="13" s="1"/>
  <c r="AR62" i="13" s="1"/>
  <c r="AR10" i="12" s="1"/>
  <c r="AR62" i="12" s="1"/>
  <c r="AR10" i="11" s="1"/>
  <c r="AR62" i="11" s="1"/>
  <c r="AR10" i="10" s="1"/>
  <c r="AR62" i="10" s="1"/>
  <c r="AR10" i="9" s="1"/>
  <c r="AR62" i="9" s="1"/>
  <c r="AR10" i="8" s="1"/>
  <c r="AR62" i="8" s="1"/>
  <c r="D40" i="2" s="1"/>
  <c r="D30" i="6" s="1"/>
  <c r="F62" i="11" l="1"/>
  <c r="F10" i="10" s="1"/>
  <c r="C22" i="3"/>
  <c r="B17" i="2"/>
  <c r="B22" i="27" s="1"/>
  <c r="K61" i="1"/>
  <c r="J61" i="1"/>
  <c r="F62" i="10" l="1"/>
  <c r="F10" i="9" s="1"/>
  <c r="J62" i="1"/>
  <c r="K10" i="18" s="1"/>
  <c r="J62" i="18" l="1"/>
  <c r="F62" i="9"/>
  <c r="F10" i="8" s="1"/>
  <c r="B70" i="2"/>
  <c r="B60" i="6" s="1"/>
  <c r="I45" i="27" s="1"/>
  <c r="B69" i="2"/>
  <c r="B59" i="6" s="1"/>
  <c r="I44" i="27" s="1"/>
  <c r="B68" i="2"/>
  <c r="B58" i="6" s="1"/>
  <c r="I43" i="27" s="1"/>
  <c r="B67" i="2"/>
  <c r="B57" i="6" s="1"/>
  <c r="I42" i="27" s="1"/>
  <c r="B66" i="2"/>
  <c r="B56" i="6" s="1"/>
  <c r="I41" i="27" s="1"/>
  <c r="B65" i="2"/>
  <c r="B55" i="6" s="1"/>
  <c r="I40" i="27" s="1"/>
  <c r="B64" i="2"/>
  <c r="B54" i="6" s="1"/>
  <c r="I39" i="27" s="1"/>
  <c r="B63" i="2"/>
  <c r="B53" i="6" s="1"/>
  <c r="I38" i="27" s="1"/>
  <c r="B62" i="2"/>
  <c r="B52" i="6" s="1"/>
  <c r="I37" i="27" s="1"/>
  <c r="B61" i="2"/>
  <c r="B51" i="6" s="1"/>
  <c r="I36" i="27" s="1"/>
  <c r="B59" i="2"/>
  <c r="B49" i="6" s="1"/>
  <c r="I34" i="27" s="1"/>
  <c r="B58" i="2"/>
  <c r="B48" i="6" s="1"/>
  <c r="I33" i="27" s="1"/>
  <c r="B57" i="2"/>
  <c r="B47" i="6" s="1"/>
  <c r="I32" i="27" s="1"/>
  <c r="B55" i="2"/>
  <c r="B45" i="6" s="1"/>
  <c r="I30" i="27" s="1"/>
  <c r="B54" i="2"/>
  <c r="B44" i="6" s="1"/>
  <c r="I29" i="27" s="1"/>
  <c r="B53" i="2"/>
  <c r="B43" i="6" s="1"/>
  <c r="I28" i="27" s="1"/>
  <c r="B46" i="2"/>
  <c r="B36" i="6" s="1"/>
  <c r="I21" i="27" s="1"/>
  <c r="B45" i="2"/>
  <c r="B35" i="6" s="1"/>
  <c r="I20" i="27" s="1"/>
  <c r="B43" i="2"/>
  <c r="B33" i="6" s="1"/>
  <c r="I18" i="27" s="1"/>
  <c r="B32" i="6"/>
  <c r="I17" i="27" s="1"/>
  <c r="B36" i="2"/>
  <c r="B24" i="6" s="1"/>
  <c r="D24" i="27" s="1"/>
  <c r="B35" i="2"/>
  <c r="B23" i="6" s="1"/>
  <c r="D23" i="27" s="1"/>
  <c r="B34" i="2"/>
  <c r="B22" i="6" s="1"/>
  <c r="D22" i="27" s="1"/>
  <c r="B31" i="2"/>
  <c r="B19" i="6" s="1"/>
  <c r="D19" i="27" s="1"/>
  <c r="B29" i="2"/>
  <c r="B17" i="6" s="1"/>
  <c r="D17" i="27" s="1"/>
  <c r="B28" i="2"/>
  <c r="B16" i="6" s="1"/>
  <c r="D16" i="27" s="1"/>
  <c r="B23" i="2"/>
  <c r="B14" i="27" s="1"/>
  <c r="B22" i="2"/>
  <c r="B13" i="27" s="1"/>
  <c r="B21" i="2"/>
  <c r="B28" i="27" s="1"/>
  <c r="B20" i="2"/>
  <c r="B25" i="27" s="1"/>
  <c r="B19" i="2"/>
  <c r="B24" i="27" s="1"/>
  <c r="B18" i="2"/>
  <c r="B23" i="27" s="1"/>
  <c r="B16" i="2"/>
  <c r="B21" i="27" s="1"/>
  <c r="B15" i="2"/>
  <c r="B18" i="27" s="1"/>
  <c r="B14" i="2"/>
  <c r="B17" i="27" s="1"/>
  <c r="B13" i="2"/>
  <c r="B16" i="27" s="1"/>
  <c r="B12" i="2"/>
  <c r="B15" i="27" s="1"/>
  <c r="B11" i="2"/>
  <c r="B12" i="27" s="1"/>
  <c r="K10" i="17" l="1"/>
  <c r="J62" i="17" s="1"/>
  <c r="F62" i="8"/>
  <c r="D11" i="2" s="1"/>
  <c r="DU61" i="1"/>
  <c r="E70" i="6" s="1"/>
  <c r="DT61" i="1"/>
  <c r="E69" i="6" s="1"/>
  <c r="C46" i="19" s="1"/>
  <c r="M61" i="1"/>
  <c r="L61" i="1"/>
  <c r="O61" i="1"/>
  <c r="N61" i="1"/>
  <c r="S61" i="1"/>
  <c r="R61" i="1"/>
  <c r="U61" i="1"/>
  <c r="T61" i="1"/>
  <c r="W61" i="1"/>
  <c r="V61" i="1"/>
  <c r="Y61" i="1"/>
  <c r="X61" i="1"/>
  <c r="AA61" i="1"/>
  <c r="Z61" i="1"/>
  <c r="AC61" i="1"/>
  <c r="AB61" i="1"/>
  <c r="AE61" i="1"/>
  <c r="AD61" i="1"/>
  <c r="AG61" i="1"/>
  <c r="AF61" i="1"/>
  <c r="AI61" i="1"/>
  <c r="AH61" i="1"/>
  <c r="AK61" i="1"/>
  <c r="AJ61" i="1"/>
  <c r="AL61" i="1"/>
  <c r="AM61" i="1"/>
  <c r="AN61" i="1"/>
  <c r="AO61" i="1"/>
  <c r="AP61" i="1"/>
  <c r="AQ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O61" i="1"/>
  <c r="DN61" i="1"/>
  <c r="DQ61" i="1"/>
  <c r="DP61" i="1"/>
  <c r="DS61" i="1"/>
  <c r="DR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H61" i="1"/>
  <c r="I61" i="1"/>
  <c r="K10" i="16" l="1"/>
  <c r="J62" i="16" s="1"/>
  <c r="K10" i="15" s="1"/>
  <c r="J62" i="15" s="1"/>
  <c r="K10" i="14" s="1"/>
  <c r="J62" i="14" s="1"/>
  <c r="K10" i="13" s="1"/>
  <c r="J62" i="13" s="1"/>
  <c r="K10" i="12" s="1"/>
  <c r="J62" i="12" s="1"/>
  <c r="K10" i="11" s="1"/>
  <c r="J62" i="11" s="1"/>
  <c r="K10" i="10" s="1"/>
  <c r="J62" i="10" s="1"/>
  <c r="K10" i="9" s="1"/>
  <c r="J62" i="9" s="1"/>
  <c r="K10" i="8" s="1"/>
  <c r="J62" i="8" s="1"/>
  <c r="E17" i="2" s="1"/>
  <c r="D22" i="3" s="1"/>
  <c r="P51" i="19"/>
  <c r="DF62" i="1"/>
  <c r="CR62" i="1"/>
  <c r="CR10" i="18" s="1"/>
  <c r="CR62" i="18" s="1"/>
  <c r="CR10" i="17" s="1"/>
  <c r="CR62" i="17" s="1"/>
  <c r="CR10" i="16" s="1"/>
  <c r="CR62" i="16" s="1"/>
  <c r="CR10" i="15" s="1"/>
  <c r="CR62" i="15" s="1"/>
  <c r="CR10" i="14" s="1"/>
  <c r="CR62" i="14" s="1"/>
  <c r="CR10" i="13" s="1"/>
  <c r="CR62" i="13" s="1"/>
  <c r="CR10" i="12" s="1"/>
  <c r="CR62" i="12" s="1"/>
  <c r="CR10" i="11" s="1"/>
  <c r="CR62" i="11" s="1"/>
  <c r="CR10" i="10" s="1"/>
  <c r="CR62" i="10" s="1"/>
  <c r="CR10" i="9" s="1"/>
  <c r="CR62" i="9" s="1"/>
  <c r="CR10" i="8" s="1"/>
  <c r="CR62" i="8" s="1"/>
  <c r="D66" i="2" s="1"/>
  <c r="D56" i="6" s="1"/>
  <c r="DD62" i="1"/>
  <c r="BZ62" i="1"/>
  <c r="BZ10" i="18" s="1"/>
  <c r="BZ62" i="18" s="1"/>
  <c r="BZ10" i="17" s="1"/>
  <c r="BZ62" i="17" s="1"/>
  <c r="BZ10" i="16" s="1"/>
  <c r="BZ62" i="16" s="1"/>
  <c r="BZ10" i="15" s="1"/>
  <c r="BZ62" i="15" s="1"/>
  <c r="BZ10" i="14" s="1"/>
  <c r="BZ62" i="14" s="1"/>
  <c r="BZ10" i="13" s="1"/>
  <c r="BZ62" i="13" s="1"/>
  <c r="BZ10" i="12" s="1"/>
  <c r="BZ62" i="12" s="1"/>
  <c r="BZ10" i="11" s="1"/>
  <c r="BZ62" i="11" s="1"/>
  <c r="BZ10" i="10" s="1"/>
  <c r="BZ62" i="10" s="1"/>
  <c r="BZ10" i="9" s="1"/>
  <c r="BZ62" i="9" s="1"/>
  <c r="BZ10" i="8" s="1"/>
  <c r="BZ62" i="8" s="1"/>
  <c r="D57" i="2" s="1"/>
  <c r="D47" i="6" s="1"/>
  <c r="BN62" i="1"/>
  <c r="BN10" i="18" s="1"/>
  <c r="BN62" i="18" s="1"/>
  <c r="BN10" i="17" s="1"/>
  <c r="BN62" i="17" s="1"/>
  <c r="BN10" i="16" s="1"/>
  <c r="BN62" i="16" s="1"/>
  <c r="BN10" i="15" s="1"/>
  <c r="BN62" i="15" s="1"/>
  <c r="BN10" i="14" s="1"/>
  <c r="BN62" i="14" s="1"/>
  <c r="BN10" i="13" s="1"/>
  <c r="BN62" i="13" s="1"/>
  <c r="BN10" i="12" s="1"/>
  <c r="BN62" i="12" s="1"/>
  <c r="BN10" i="11" s="1"/>
  <c r="BN62" i="11" s="1"/>
  <c r="BN10" i="10" s="1"/>
  <c r="BN62" i="10" s="1"/>
  <c r="BN10" i="9" s="1"/>
  <c r="BN62" i="9" s="1"/>
  <c r="BN10" i="8" s="1"/>
  <c r="BN62" i="8" s="1"/>
  <c r="D51" i="2" s="1"/>
  <c r="D41" i="6" s="1"/>
  <c r="AV62" i="1"/>
  <c r="AV10" i="18" s="1"/>
  <c r="AV62" i="18" s="1"/>
  <c r="AV10" i="17" s="1"/>
  <c r="AV62" i="17" s="1"/>
  <c r="AV10" i="16" s="1"/>
  <c r="AV62" i="16" s="1"/>
  <c r="AV10" i="15" s="1"/>
  <c r="AV62" i="15" s="1"/>
  <c r="AV10" i="14" s="1"/>
  <c r="AV62" i="14" s="1"/>
  <c r="AV10" i="13" s="1"/>
  <c r="AV62" i="13" s="1"/>
  <c r="AV10" i="12" s="1"/>
  <c r="AV62" i="12" s="1"/>
  <c r="AV10" i="11" s="1"/>
  <c r="AV62" i="11" s="1"/>
  <c r="AV10" i="10" s="1"/>
  <c r="AV62" i="10" s="1"/>
  <c r="AV10" i="9" s="1"/>
  <c r="AV62" i="9" s="1"/>
  <c r="AV10" i="8" s="1"/>
  <c r="AV62" i="8" s="1"/>
  <c r="D42" i="2" s="1"/>
  <c r="D32" i="6" s="1"/>
  <c r="AD62" i="1"/>
  <c r="AE10" i="18" s="1"/>
  <c r="AD62" i="18" s="1"/>
  <c r="AE10" i="17" s="1"/>
  <c r="AD62" i="17" s="1"/>
  <c r="AE10" i="16" s="1"/>
  <c r="AD62" i="16" s="1"/>
  <c r="AE10" i="15" s="1"/>
  <c r="AD62" i="15" s="1"/>
  <c r="AE10" i="14" s="1"/>
  <c r="AD62" i="14" s="1"/>
  <c r="AE10" i="13" s="1"/>
  <c r="AD62" i="13" s="1"/>
  <c r="AE10" i="12" s="1"/>
  <c r="AD62" i="12" s="1"/>
  <c r="AE10" i="11" s="1"/>
  <c r="AD62" i="11" s="1"/>
  <c r="AE10" i="10" s="1"/>
  <c r="AD62" i="10" s="1"/>
  <c r="AE10" i="9" s="1"/>
  <c r="AD62" i="9" s="1"/>
  <c r="AE10" i="8" s="1"/>
  <c r="AD62" i="8" s="1"/>
  <c r="E33" i="2" s="1"/>
  <c r="D21" i="6" s="1"/>
  <c r="DP62" i="1"/>
  <c r="CB62" i="1"/>
  <c r="CB10" i="18" s="1"/>
  <c r="CB62" i="18" s="1"/>
  <c r="CB10" i="17" s="1"/>
  <c r="CB62" i="17" s="1"/>
  <c r="CB10" i="16" s="1"/>
  <c r="CB62" i="16" s="1"/>
  <c r="CB10" i="15" s="1"/>
  <c r="CB62" i="15" s="1"/>
  <c r="CB10" i="14" s="1"/>
  <c r="CB62" i="14" s="1"/>
  <c r="CB10" i="13" s="1"/>
  <c r="CB62" i="13" s="1"/>
  <c r="CB10" i="12" s="1"/>
  <c r="CB62" i="12" s="1"/>
  <c r="CB10" i="11" s="1"/>
  <c r="CB62" i="11" s="1"/>
  <c r="CB10" i="10" s="1"/>
  <c r="CB62" i="10" s="1"/>
  <c r="CB10" i="9" s="1"/>
  <c r="CB62" i="9" s="1"/>
  <c r="CB10" i="8" s="1"/>
  <c r="CB62" i="8" s="1"/>
  <c r="D58" i="2" s="1"/>
  <c r="D48" i="6" s="1"/>
  <c r="AJ62" i="1"/>
  <c r="AK10" i="18" s="1"/>
  <c r="AJ62" i="18" s="1"/>
  <c r="AK10" i="17" s="1"/>
  <c r="AJ62" i="17" s="1"/>
  <c r="AK10" i="16" s="1"/>
  <c r="AJ62" i="16" s="1"/>
  <c r="AK10" i="15" s="1"/>
  <c r="AJ62" i="15" s="1"/>
  <c r="AK10" i="14" s="1"/>
  <c r="AJ62" i="14" s="1"/>
  <c r="AK10" i="13" s="1"/>
  <c r="AJ62" i="13" s="1"/>
  <c r="AK10" i="12" s="1"/>
  <c r="AJ62" i="12" s="1"/>
  <c r="AK10" i="11" s="1"/>
  <c r="AJ62" i="11" s="1"/>
  <c r="AK10" i="10" s="1"/>
  <c r="AJ62" i="10" s="1"/>
  <c r="AK10" i="9" s="1"/>
  <c r="AJ62" i="9" s="1"/>
  <c r="AK10" i="8" s="1"/>
  <c r="AJ62" i="8" s="1"/>
  <c r="E36" i="2" s="1"/>
  <c r="D24" i="6" s="1"/>
  <c r="Z62" i="1"/>
  <c r="AA10" i="18" s="1"/>
  <c r="Z62" i="18" s="1"/>
  <c r="AA10" i="17" s="1"/>
  <c r="Z62" i="17" s="1"/>
  <c r="AA10" i="16" s="1"/>
  <c r="Z62" i="16" s="1"/>
  <c r="AA10" i="15" s="1"/>
  <c r="Z62" i="15" s="1"/>
  <c r="AA10" i="14" s="1"/>
  <c r="Z62" i="14" s="1"/>
  <c r="AA10" i="13" s="1"/>
  <c r="Z62" i="13" s="1"/>
  <c r="AA10" i="12" s="1"/>
  <c r="Z62" i="12" s="1"/>
  <c r="AA10" i="11" s="1"/>
  <c r="Z62" i="11" s="1"/>
  <c r="AA10" i="10" s="1"/>
  <c r="Z62" i="10" s="1"/>
  <c r="AA10" i="9" s="1"/>
  <c r="Z62" i="9" s="1"/>
  <c r="AA10" i="8" s="1"/>
  <c r="Z62" i="8" s="1"/>
  <c r="E31" i="2" s="1"/>
  <c r="D19" i="6" s="1"/>
  <c r="DR62" i="1"/>
  <c r="CP62" i="1"/>
  <c r="CP10" i="18" s="1"/>
  <c r="CP62" i="18" s="1"/>
  <c r="CP10" i="17" s="1"/>
  <c r="CP62" i="17" s="1"/>
  <c r="CP10" i="16" s="1"/>
  <c r="CP62" i="16" s="1"/>
  <c r="CP10" i="15" s="1"/>
  <c r="CP62" i="15" s="1"/>
  <c r="CP10" i="14" s="1"/>
  <c r="CP62" i="14" s="1"/>
  <c r="CP10" i="13" s="1"/>
  <c r="CP62" i="13" s="1"/>
  <c r="CP10" i="12" s="1"/>
  <c r="CP62" i="12" s="1"/>
  <c r="CP10" i="11" s="1"/>
  <c r="CP62" i="11" s="1"/>
  <c r="CP10" i="10" s="1"/>
  <c r="CP62" i="10" s="1"/>
  <c r="CP10" i="9" s="1"/>
  <c r="CP62" i="9" s="1"/>
  <c r="CP10" i="8" s="1"/>
  <c r="CP62" i="8" s="1"/>
  <c r="D65" i="2" s="1"/>
  <c r="D55" i="6" s="1"/>
  <c r="T62" i="1"/>
  <c r="U10" i="18" s="1"/>
  <c r="T62" i="18" s="1"/>
  <c r="U10" i="17" s="1"/>
  <c r="T62" i="17" s="1"/>
  <c r="U10" i="16" s="1"/>
  <c r="T62" i="16" s="1"/>
  <c r="U10" i="15" s="1"/>
  <c r="T62" i="15" s="1"/>
  <c r="U10" i="14" s="1"/>
  <c r="T62" i="14" s="1"/>
  <c r="U10" i="13" s="1"/>
  <c r="T62" i="13" s="1"/>
  <c r="U10" i="12" s="1"/>
  <c r="T62" i="12" s="1"/>
  <c r="U10" i="11" s="1"/>
  <c r="T62" i="11" s="1"/>
  <c r="U10" i="10" s="1"/>
  <c r="T62" i="10" s="1"/>
  <c r="U10" i="9" s="1"/>
  <c r="T62" i="9" s="1"/>
  <c r="U10" i="8" s="1"/>
  <c r="T62" i="8" s="1"/>
  <c r="E28" i="2" s="1"/>
  <c r="D16" i="6" s="1"/>
  <c r="DH62" i="1"/>
  <c r="DH10" i="18" s="1"/>
  <c r="DH62" i="18" s="1"/>
  <c r="DH10" i="17" s="1"/>
  <c r="DH62" i="17" s="1"/>
  <c r="DH10" i="16" s="1"/>
  <c r="DH62" i="16" s="1"/>
  <c r="DH10" i="15" s="1"/>
  <c r="DH62" i="15" s="1"/>
  <c r="DH10" i="14" s="1"/>
  <c r="DH62" i="14" s="1"/>
  <c r="DH10" i="13" s="1"/>
  <c r="DH62" i="13" s="1"/>
  <c r="DH10" i="12" s="1"/>
  <c r="DH62" i="12" s="1"/>
  <c r="DH10" i="11" s="1"/>
  <c r="DH62" i="11" s="1"/>
  <c r="DH10" i="10" s="1"/>
  <c r="DH62" i="10" s="1"/>
  <c r="DH10" i="9" s="1"/>
  <c r="DH62" i="9" s="1"/>
  <c r="DH10" i="8" s="1"/>
  <c r="DH62" i="8" s="1"/>
  <c r="D13" i="2" s="1"/>
  <c r="CT62" i="1"/>
  <c r="CT10" i="18" s="1"/>
  <c r="CT62" i="18" s="1"/>
  <c r="CT10" i="17" s="1"/>
  <c r="CT62" i="17" s="1"/>
  <c r="CT10" i="16" s="1"/>
  <c r="CT62" i="16" s="1"/>
  <c r="CT10" i="15" s="1"/>
  <c r="CT62" i="15" s="1"/>
  <c r="CT10" i="14" s="1"/>
  <c r="CT62" i="14" s="1"/>
  <c r="CT10" i="13" s="1"/>
  <c r="CT62" i="13" s="1"/>
  <c r="CT10" i="12" s="1"/>
  <c r="CT62" i="12" s="1"/>
  <c r="CT10" i="11" s="1"/>
  <c r="CT62" i="11" s="1"/>
  <c r="CT10" i="10" s="1"/>
  <c r="CT62" i="10" s="1"/>
  <c r="CT10" i="9" s="1"/>
  <c r="CT62" i="9" s="1"/>
  <c r="CT10" i="8" s="1"/>
  <c r="CT62" i="8" s="1"/>
  <c r="D67" i="2" s="1"/>
  <c r="D57" i="6" s="1"/>
  <c r="BL62" i="1"/>
  <c r="BL10" i="18" s="1"/>
  <c r="BL62" i="18" s="1"/>
  <c r="BL10" i="17" s="1"/>
  <c r="BL62" i="17" s="1"/>
  <c r="BL10" i="16" s="1"/>
  <c r="BL62" i="16" s="1"/>
  <c r="BL10" i="15" s="1"/>
  <c r="BL62" i="15" s="1"/>
  <c r="BL10" i="14" s="1"/>
  <c r="BL62" i="14" s="1"/>
  <c r="BL10" i="13" s="1"/>
  <c r="BL62" i="13" s="1"/>
  <c r="BL10" i="12" s="1"/>
  <c r="BL62" i="12" s="1"/>
  <c r="BL10" i="11" s="1"/>
  <c r="BL62" i="11" s="1"/>
  <c r="BL10" i="10" s="1"/>
  <c r="BL62" i="10" s="1"/>
  <c r="BL10" i="9" s="1"/>
  <c r="BL62" i="9" s="1"/>
  <c r="BL10" i="8" s="1"/>
  <c r="BL62" i="8" s="1"/>
  <c r="D50" i="2" s="1"/>
  <c r="D40" i="6" s="1"/>
  <c r="BF62" i="1"/>
  <c r="BF10" i="18" s="1"/>
  <c r="BF62" i="18" s="1"/>
  <c r="BF10" i="17" s="1"/>
  <c r="BF62" i="17" s="1"/>
  <c r="BF10" i="16" s="1"/>
  <c r="BB62" i="1"/>
  <c r="BB10" i="18" s="1"/>
  <c r="BB62" i="18" s="1"/>
  <c r="BB10" i="17" s="1"/>
  <c r="BB62" i="17" s="1"/>
  <c r="BB10" i="16" s="1"/>
  <c r="BB62" i="16" s="1"/>
  <c r="BB10" i="15" s="1"/>
  <c r="BB62" i="15" s="1"/>
  <c r="BB10" i="14" s="1"/>
  <c r="BB62" i="14" s="1"/>
  <c r="BB10" i="13" s="1"/>
  <c r="BB62" i="13" s="1"/>
  <c r="BB10" i="12" s="1"/>
  <c r="BB62" i="12" s="1"/>
  <c r="BB10" i="11" s="1"/>
  <c r="BB62" i="11" s="1"/>
  <c r="BB10" i="10" s="1"/>
  <c r="BB62" i="10" s="1"/>
  <c r="BB10" i="9" s="1"/>
  <c r="BB62" i="9" s="1"/>
  <c r="BB10" i="8" s="1"/>
  <c r="BB62" i="8" s="1"/>
  <c r="D45" i="2" s="1"/>
  <c r="D35" i="6" s="1"/>
  <c r="AX62" i="1"/>
  <c r="AX10" i="18" s="1"/>
  <c r="AX62" i="18" s="1"/>
  <c r="AX10" i="17" s="1"/>
  <c r="AX62" i="17" s="1"/>
  <c r="AX10" i="16" s="1"/>
  <c r="AX62" i="16" s="1"/>
  <c r="AX10" i="15" s="1"/>
  <c r="AX62" i="15" s="1"/>
  <c r="AX10" i="14" s="1"/>
  <c r="AX62" i="14" s="1"/>
  <c r="AX10" i="13" s="1"/>
  <c r="AX62" i="13" s="1"/>
  <c r="AX10" i="12" s="1"/>
  <c r="AX62" i="12" s="1"/>
  <c r="AX10" i="11" s="1"/>
  <c r="AX62" i="11" s="1"/>
  <c r="AX10" i="10" s="1"/>
  <c r="AX62" i="10" s="1"/>
  <c r="AX10" i="9" s="1"/>
  <c r="AX62" i="9" s="1"/>
  <c r="AX10" i="8" s="1"/>
  <c r="AX62" i="8" s="1"/>
  <c r="D43" i="2" s="1"/>
  <c r="D33" i="6" s="1"/>
  <c r="N62" i="1"/>
  <c r="O10" i="18" s="1"/>
  <c r="N62" i="18" s="1"/>
  <c r="O10" i="17" s="1"/>
  <c r="N62" i="17" s="1"/>
  <c r="O10" i="16" s="1"/>
  <c r="N62" i="16" s="1"/>
  <c r="O10" i="15" s="1"/>
  <c r="N62" i="15" s="1"/>
  <c r="O10" i="14" s="1"/>
  <c r="N62" i="14" s="1"/>
  <c r="O10" i="13" s="1"/>
  <c r="N62" i="13" s="1"/>
  <c r="O10" i="12" s="1"/>
  <c r="N62" i="12" s="1"/>
  <c r="O10" i="11" s="1"/>
  <c r="N62" i="11" s="1"/>
  <c r="O10" i="10" s="1"/>
  <c r="N62" i="10" s="1"/>
  <c r="O10" i="9" s="1"/>
  <c r="N62" i="9" s="1"/>
  <c r="O10" i="8" s="1"/>
  <c r="N62" i="8" s="1"/>
  <c r="E25" i="2" s="1"/>
  <c r="D13" i="6" s="1"/>
  <c r="CJ62" i="1"/>
  <c r="CJ10" i="18" s="1"/>
  <c r="CJ62" i="18" s="1"/>
  <c r="CJ10" i="17" s="1"/>
  <c r="CJ62" i="17" s="1"/>
  <c r="CJ10" i="16" s="1"/>
  <c r="CJ62" i="16" s="1"/>
  <c r="CJ10" i="15" s="1"/>
  <c r="CJ62" i="15" s="1"/>
  <c r="CJ10" i="14" s="1"/>
  <c r="CJ62" i="14" s="1"/>
  <c r="CJ10" i="13" s="1"/>
  <c r="CJ62" i="13" s="1"/>
  <c r="CJ10" i="12" s="1"/>
  <c r="CJ62" i="12" s="1"/>
  <c r="CJ10" i="11" s="1"/>
  <c r="CJ62" i="11" s="1"/>
  <c r="CJ10" i="10" s="1"/>
  <c r="CJ62" i="10" s="1"/>
  <c r="CJ10" i="9" s="1"/>
  <c r="CJ62" i="9" s="1"/>
  <c r="CJ10" i="8" s="1"/>
  <c r="CJ62" i="8" s="1"/>
  <c r="D62" i="2" s="1"/>
  <c r="D52" i="6" s="1"/>
  <c r="L62" i="1"/>
  <c r="M10" i="18" s="1"/>
  <c r="AN62" i="1"/>
  <c r="AN10" i="18" s="1"/>
  <c r="AN62" i="18" s="1"/>
  <c r="AN10" i="17" s="1"/>
  <c r="AN62" i="17" s="1"/>
  <c r="AN10" i="16" s="1"/>
  <c r="AN62" i="16" s="1"/>
  <c r="AN10" i="15" s="1"/>
  <c r="AN62" i="15" s="1"/>
  <c r="AN10" i="14" s="1"/>
  <c r="AN62" i="14" s="1"/>
  <c r="AN10" i="13" s="1"/>
  <c r="AN62" i="13" s="1"/>
  <c r="AN10" i="12" s="1"/>
  <c r="AN62" i="12" s="1"/>
  <c r="AN10" i="11" s="1"/>
  <c r="AN62" i="11" s="1"/>
  <c r="AN10" i="10" s="1"/>
  <c r="AN62" i="10" s="1"/>
  <c r="AN10" i="9" s="1"/>
  <c r="AN62" i="9" s="1"/>
  <c r="AN10" i="8" s="1"/>
  <c r="AN62" i="8" s="1"/>
  <c r="D38" i="2" s="1"/>
  <c r="D28" i="6" s="1"/>
  <c r="CZ62" i="1"/>
  <c r="CZ10" i="18" s="1"/>
  <c r="CZ62" i="18" s="1"/>
  <c r="CZ10" i="17" s="1"/>
  <c r="CZ62" i="17" s="1"/>
  <c r="CZ10" i="16" s="1"/>
  <c r="CZ62" i="16" s="1"/>
  <c r="CZ10" i="15" s="1"/>
  <c r="CZ62" i="15" s="1"/>
  <c r="CZ10" i="14" s="1"/>
  <c r="CZ62" i="14" s="1"/>
  <c r="CZ10" i="13" s="1"/>
  <c r="CZ62" i="13" s="1"/>
  <c r="CZ10" i="12" s="1"/>
  <c r="CZ62" i="12" s="1"/>
  <c r="CZ10" i="11" s="1"/>
  <c r="CZ62" i="11" s="1"/>
  <c r="CZ10" i="10" s="1"/>
  <c r="CZ62" i="10" s="1"/>
  <c r="CZ10" i="9" s="1"/>
  <c r="CZ62" i="9" s="1"/>
  <c r="CZ10" i="8" s="1"/>
  <c r="CZ62" i="8" s="1"/>
  <c r="D70" i="2" s="1"/>
  <c r="D60" i="6" s="1"/>
  <c r="BR62" i="1"/>
  <c r="BR10" i="18" s="1"/>
  <c r="BR62" i="18" s="1"/>
  <c r="BR10" i="17" s="1"/>
  <c r="BR62" i="17" s="1"/>
  <c r="BR10" i="16" s="1"/>
  <c r="BR62" i="16" s="1"/>
  <c r="BR10" i="15" s="1"/>
  <c r="BR62" i="15" s="1"/>
  <c r="BR10" i="14" s="1"/>
  <c r="BR62" i="14" s="1"/>
  <c r="BR10" i="13" s="1"/>
  <c r="BR62" i="13" s="1"/>
  <c r="BR10" i="12" s="1"/>
  <c r="BR62" i="12" s="1"/>
  <c r="BR10" i="11" s="1"/>
  <c r="BR62" i="11" s="1"/>
  <c r="BR10" i="10" s="1"/>
  <c r="BR62" i="10" s="1"/>
  <c r="BR10" i="9" s="1"/>
  <c r="BR62" i="9" s="1"/>
  <c r="BR10" i="8" s="1"/>
  <c r="BR62" i="8" s="1"/>
  <c r="D53" i="2" s="1"/>
  <c r="D43" i="6" s="1"/>
  <c r="H62" i="1"/>
  <c r="I10" i="18" s="1"/>
  <c r="H62" i="18" s="1"/>
  <c r="I10" i="17" s="1"/>
  <c r="H62" i="17" s="1"/>
  <c r="I10" i="16" s="1"/>
  <c r="H62" i="16" s="1"/>
  <c r="I10" i="15" s="1"/>
  <c r="BD62" i="1"/>
  <c r="BD10" i="18" s="1"/>
  <c r="BD62" i="18" s="1"/>
  <c r="BD10" i="17" s="1"/>
  <c r="BD62" i="17" s="1"/>
  <c r="BD10" i="16" s="1"/>
  <c r="BD62" i="16" s="1"/>
  <c r="BD10" i="15" s="1"/>
  <c r="BD62" i="15" s="1"/>
  <c r="BD10" i="14" s="1"/>
  <c r="BD62" i="14" s="1"/>
  <c r="BD10" i="13" s="1"/>
  <c r="BD62" i="13" s="1"/>
  <c r="BD10" i="12" s="1"/>
  <c r="BD62" i="12" s="1"/>
  <c r="BD10" i="11" s="1"/>
  <c r="BD62" i="11" s="1"/>
  <c r="BD10" i="10" s="1"/>
  <c r="BD62" i="10" s="1"/>
  <c r="BD10" i="9" s="1"/>
  <c r="BD62" i="9" s="1"/>
  <c r="BD10" i="8" s="1"/>
  <c r="BD62" i="8" s="1"/>
  <c r="D46" i="2" s="1"/>
  <c r="D36" i="6" s="1"/>
  <c r="AF62" i="1"/>
  <c r="AG10" i="18" s="1"/>
  <c r="AF62" i="18" s="1"/>
  <c r="AG10" i="17" s="1"/>
  <c r="AF62" i="17" s="1"/>
  <c r="AG10" i="16" s="1"/>
  <c r="AF62" i="16" s="1"/>
  <c r="AG10" i="15" s="1"/>
  <c r="AF62" i="15" s="1"/>
  <c r="AG10" i="14" s="1"/>
  <c r="AF62" i="14" s="1"/>
  <c r="AG10" i="13" s="1"/>
  <c r="AF62" i="13" s="1"/>
  <c r="AG10" i="12" s="1"/>
  <c r="AF62" i="12" s="1"/>
  <c r="AG10" i="11" s="1"/>
  <c r="AF62" i="11" s="1"/>
  <c r="AG10" i="10" s="1"/>
  <c r="AF62" i="10" s="1"/>
  <c r="AG10" i="9" s="1"/>
  <c r="AF62" i="9" s="1"/>
  <c r="AG10" i="8" s="1"/>
  <c r="AF62" i="8" s="1"/>
  <c r="E34" i="2" s="1"/>
  <c r="D22" i="6" s="1"/>
  <c r="CH62" i="1"/>
  <c r="CH10" i="18" s="1"/>
  <c r="CH62" i="18" s="1"/>
  <c r="CH10" i="17" s="1"/>
  <c r="CH62" i="17" s="1"/>
  <c r="CH10" i="16" s="1"/>
  <c r="CH62" i="16" s="1"/>
  <c r="CH10" i="15" s="1"/>
  <c r="CH62" i="15" s="1"/>
  <c r="CH10" i="14" s="1"/>
  <c r="CH62" i="14" s="1"/>
  <c r="CH10" i="13" s="1"/>
  <c r="CH62" i="13" s="1"/>
  <c r="CH10" i="12" s="1"/>
  <c r="CH62" i="12" s="1"/>
  <c r="CH10" i="11" s="1"/>
  <c r="CH62" i="11" s="1"/>
  <c r="CH10" i="10" s="1"/>
  <c r="CH62" i="10" s="1"/>
  <c r="CH10" i="9" s="1"/>
  <c r="CH62" i="9" s="1"/>
  <c r="CH10" i="8" s="1"/>
  <c r="CH62" i="8" s="1"/>
  <c r="D61" i="2" s="1"/>
  <c r="D51" i="6" s="1"/>
  <c r="BT62" i="1"/>
  <c r="BT10" i="18" s="1"/>
  <c r="BT62" i="18" s="1"/>
  <c r="BT10" i="17" s="1"/>
  <c r="BT62" i="17" s="1"/>
  <c r="BT10" i="16" s="1"/>
  <c r="BT62" i="16" s="1"/>
  <c r="BT10" i="15" s="1"/>
  <c r="BT62" i="15" s="1"/>
  <c r="BT10" i="14" s="1"/>
  <c r="BT62" i="14" s="1"/>
  <c r="BT10" i="13" s="1"/>
  <c r="BT62" i="13" s="1"/>
  <c r="BT10" i="12" s="1"/>
  <c r="BT62" i="12" s="1"/>
  <c r="BT10" i="11" s="1"/>
  <c r="BT62" i="11" s="1"/>
  <c r="BT10" i="10" s="1"/>
  <c r="BT62" i="10" s="1"/>
  <c r="BT10" i="9" s="1"/>
  <c r="BT62" i="9" s="1"/>
  <c r="BT10" i="8" s="1"/>
  <c r="BT62" i="8" s="1"/>
  <c r="D54" i="2" s="1"/>
  <c r="D44" i="6" s="1"/>
  <c r="AL62" i="1"/>
  <c r="AL10" i="18" s="1"/>
  <c r="BV62" i="1"/>
  <c r="BV10" i="18" s="1"/>
  <c r="BV62" i="18" s="1"/>
  <c r="BV10" i="17" s="1"/>
  <c r="BV62" i="17" s="1"/>
  <c r="BV10" i="16" s="1"/>
  <c r="BV62" i="16" s="1"/>
  <c r="BV10" i="15" s="1"/>
  <c r="BV62" i="15" s="1"/>
  <c r="BV10" i="14" s="1"/>
  <c r="BV62" i="14" s="1"/>
  <c r="BV10" i="13" s="1"/>
  <c r="BV62" i="13" s="1"/>
  <c r="BV10" i="12" s="1"/>
  <c r="BV62" i="12" s="1"/>
  <c r="BV10" i="11" s="1"/>
  <c r="BV62" i="11" s="1"/>
  <c r="BV10" i="10" s="1"/>
  <c r="BV62" i="10" s="1"/>
  <c r="BV10" i="9" s="1"/>
  <c r="BV62" i="9" s="1"/>
  <c r="BV10" i="8" s="1"/>
  <c r="BV62" i="8" s="1"/>
  <c r="D55" i="2" s="1"/>
  <c r="D45" i="6" s="1"/>
  <c r="BP62" i="1"/>
  <c r="BP10" i="18" s="1"/>
  <c r="BP62" i="18" s="1"/>
  <c r="BP10" i="17" s="1"/>
  <c r="BP62" i="17" s="1"/>
  <c r="BP10" i="16" s="1"/>
  <c r="BP62" i="16" s="1"/>
  <c r="BP10" i="15" s="1"/>
  <c r="BP62" i="15" s="1"/>
  <c r="BP10" i="14" s="1"/>
  <c r="BP62" i="14" s="1"/>
  <c r="BP10" i="13" s="1"/>
  <c r="BP62" i="13" s="1"/>
  <c r="BP10" i="12" s="1"/>
  <c r="BP62" i="12" s="1"/>
  <c r="BP10" i="11" s="1"/>
  <c r="BP62" i="11" s="1"/>
  <c r="BP10" i="10" s="1"/>
  <c r="BP62" i="10" s="1"/>
  <c r="BP10" i="9" s="1"/>
  <c r="BP62" i="9" s="1"/>
  <c r="BP10" i="8" s="1"/>
  <c r="BP62" i="8" s="1"/>
  <c r="D52" i="2" s="1"/>
  <c r="D42" i="6" s="1"/>
  <c r="BJ62" i="1"/>
  <c r="BJ10" i="18" s="1"/>
  <c r="AP62" i="1"/>
  <c r="AP10" i="18" s="1"/>
  <c r="AP62" i="18" s="1"/>
  <c r="AP10" i="17" s="1"/>
  <c r="AP62" i="17" s="1"/>
  <c r="AP10" i="16" s="1"/>
  <c r="AP62" i="16" s="1"/>
  <c r="AP10" i="15" s="1"/>
  <c r="AP62" i="15" s="1"/>
  <c r="AP10" i="14" s="1"/>
  <c r="AP62" i="14" s="1"/>
  <c r="AP10" i="13" s="1"/>
  <c r="AP62" i="13" s="1"/>
  <c r="AP10" i="12" s="1"/>
  <c r="AP62" i="12" s="1"/>
  <c r="AP10" i="11" s="1"/>
  <c r="AP62" i="11" s="1"/>
  <c r="AP10" i="10" s="1"/>
  <c r="AP62" i="10" s="1"/>
  <c r="AP10" i="9" s="1"/>
  <c r="AP62" i="9" s="1"/>
  <c r="AP10" i="8" s="1"/>
  <c r="AP62" i="8" s="1"/>
  <c r="D39" i="2" s="1"/>
  <c r="D29" i="6" s="1"/>
  <c r="X62" i="1"/>
  <c r="Y10" i="18" s="1"/>
  <c r="X62" i="18" s="1"/>
  <c r="Y10" i="17" s="1"/>
  <c r="X62" i="17" s="1"/>
  <c r="Y10" i="16" s="1"/>
  <c r="X62" i="16" s="1"/>
  <c r="Y10" i="15" s="1"/>
  <c r="X62" i="15" s="1"/>
  <c r="Y10" i="14" s="1"/>
  <c r="X62" i="14" s="1"/>
  <c r="Y10" i="13" s="1"/>
  <c r="X62" i="13" s="1"/>
  <c r="Y10" i="12" s="1"/>
  <c r="X62" i="12" s="1"/>
  <c r="Y10" i="11" s="1"/>
  <c r="X62" i="11" s="1"/>
  <c r="Y10" i="10" s="1"/>
  <c r="X62" i="10" s="1"/>
  <c r="Y10" i="9" s="1"/>
  <c r="X62" i="9" s="1"/>
  <c r="Y10" i="8" s="1"/>
  <c r="X62" i="8" s="1"/>
  <c r="E30" i="2" s="1"/>
  <c r="D18" i="6" s="1"/>
  <c r="DT62" i="1"/>
  <c r="DU10" i="18" s="1"/>
  <c r="DL62" i="1"/>
  <c r="DL10" i="18" s="1"/>
  <c r="DL62" i="18" s="1"/>
  <c r="DL10" i="17" s="1"/>
  <c r="DL62" i="17" s="1"/>
  <c r="DL10" i="16" s="1"/>
  <c r="DL62" i="16" s="1"/>
  <c r="DL10" i="15" s="1"/>
  <c r="DL62" i="15" s="1"/>
  <c r="DL10" i="14" s="1"/>
  <c r="DL62" i="14" s="1"/>
  <c r="DL10" i="13" s="1"/>
  <c r="DL62" i="13" s="1"/>
  <c r="DL10" i="12" s="1"/>
  <c r="DL62" i="12" s="1"/>
  <c r="DL10" i="11" s="1"/>
  <c r="DL62" i="11" s="1"/>
  <c r="DL10" i="10" s="1"/>
  <c r="DL62" i="10" s="1"/>
  <c r="DL10" i="9" s="1"/>
  <c r="DL62" i="9" s="1"/>
  <c r="DL10" i="8" s="1"/>
  <c r="DL62" i="8" s="1"/>
  <c r="D15" i="2" s="1"/>
  <c r="DJ62" i="1"/>
  <c r="DJ10" i="18" s="1"/>
  <c r="DJ62" i="18" s="1"/>
  <c r="DJ10" i="17" s="1"/>
  <c r="DJ62" i="17" s="1"/>
  <c r="DJ10" i="16" s="1"/>
  <c r="DJ62" i="16" s="1"/>
  <c r="DJ10" i="15" s="1"/>
  <c r="DJ62" i="15" s="1"/>
  <c r="DJ10" i="14" s="1"/>
  <c r="DJ62" i="14" s="1"/>
  <c r="DJ10" i="13" s="1"/>
  <c r="DJ62" i="13" s="1"/>
  <c r="DJ10" i="12" s="1"/>
  <c r="DJ62" i="12" s="1"/>
  <c r="DJ10" i="11" s="1"/>
  <c r="DJ62" i="11" s="1"/>
  <c r="DJ10" i="10" s="1"/>
  <c r="DJ62" i="10" s="1"/>
  <c r="DJ10" i="9" s="1"/>
  <c r="DJ62" i="9" s="1"/>
  <c r="DJ10" i="8" s="1"/>
  <c r="DJ62" i="8" s="1"/>
  <c r="D14" i="2" s="1"/>
  <c r="DN62" i="1"/>
  <c r="DO10" i="18" s="1"/>
  <c r="DN62" i="18" s="1"/>
  <c r="DO10" i="17" s="1"/>
  <c r="DN62" i="17" s="1"/>
  <c r="DO10" i="16" s="1"/>
  <c r="DN62" i="16" s="1"/>
  <c r="DO10" i="15" s="1"/>
  <c r="DN62" i="15" s="1"/>
  <c r="DO10" i="14" s="1"/>
  <c r="DN62" i="14" s="1"/>
  <c r="DO10" i="13" s="1"/>
  <c r="DN62" i="13" s="1"/>
  <c r="DO10" i="12" s="1"/>
  <c r="DN62" i="12" s="1"/>
  <c r="DO10" i="11" s="1"/>
  <c r="DN62" i="11" s="1"/>
  <c r="DO10" i="10" s="1"/>
  <c r="DN62" i="10" s="1"/>
  <c r="DO10" i="9" s="1"/>
  <c r="DN62" i="9" s="1"/>
  <c r="DO10" i="8" s="1"/>
  <c r="DN62" i="8" s="1"/>
  <c r="E18" i="2" s="1"/>
  <c r="CV62" i="1"/>
  <c r="CV10" i="18" s="1"/>
  <c r="CV62" i="18" s="1"/>
  <c r="CV10" i="17" s="1"/>
  <c r="CV62" i="17" s="1"/>
  <c r="CV10" i="16" s="1"/>
  <c r="CV62" i="16" s="1"/>
  <c r="CV10" i="15" s="1"/>
  <c r="CV62" i="15" s="1"/>
  <c r="CV10" i="14" s="1"/>
  <c r="CV62" i="14" s="1"/>
  <c r="CV10" i="13" s="1"/>
  <c r="CV62" i="13" s="1"/>
  <c r="CV10" i="12" s="1"/>
  <c r="CV62" i="12" s="1"/>
  <c r="CV10" i="11" s="1"/>
  <c r="CV62" i="11" s="1"/>
  <c r="CV10" i="10" s="1"/>
  <c r="CV62" i="10" s="1"/>
  <c r="CV10" i="9" s="1"/>
  <c r="CV62" i="9" s="1"/>
  <c r="CV10" i="8" s="1"/>
  <c r="CV62" i="8" s="1"/>
  <c r="D68" i="2" s="1"/>
  <c r="D58" i="6" s="1"/>
  <c r="CD62" i="1"/>
  <c r="CD10" i="18" s="1"/>
  <c r="CD62" i="18" s="1"/>
  <c r="CD10" i="17" s="1"/>
  <c r="CD62" i="17" s="1"/>
  <c r="CD10" i="16" s="1"/>
  <c r="CD62" i="16" s="1"/>
  <c r="CD10" i="15" s="1"/>
  <c r="CD62" i="15" s="1"/>
  <c r="CD10" i="14" s="1"/>
  <c r="CD62" i="14" s="1"/>
  <c r="CD10" i="13" s="1"/>
  <c r="CD62" i="13" s="1"/>
  <c r="CD10" i="12" s="1"/>
  <c r="CD62" i="12" s="1"/>
  <c r="CD10" i="11" s="1"/>
  <c r="CD62" i="11" s="1"/>
  <c r="CD10" i="10" s="1"/>
  <c r="CD62" i="10" s="1"/>
  <c r="CD10" i="9" s="1"/>
  <c r="CD62" i="9" s="1"/>
  <c r="CD10" i="8" s="1"/>
  <c r="CD62" i="8" s="1"/>
  <c r="D59" i="2" s="1"/>
  <c r="D49" i="6" s="1"/>
  <c r="AT62" i="1"/>
  <c r="AT10" i="18" s="1"/>
  <c r="AT62" i="18" s="1"/>
  <c r="AT10" i="17" s="1"/>
  <c r="AT62" i="17" s="1"/>
  <c r="AT10" i="16" s="1"/>
  <c r="AT62" i="16" s="1"/>
  <c r="AT10" i="15" s="1"/>
  <c r="AT62" i="15" s="1"/>
  <c r="AT10" i="14" s="1"/>
  <c r="AT62" i="14" s="1"/>
  <c r="AT10" i="13" s="1"/>
  <c r="AT62" i="13" s="1"/>
  <c r="AT10" i="12" s="1"/>
  <c r="AT62" i="12" s="1"/>
  <c r="AT10" i="11" s="1"/>
  <c r="AT62" i="11" s="1"/>
  <c r="AT10" i="10" s="1"/>
  <c r="AT62" i="10" s="1"/>
  <c r="AT10" i="9" s="1"/>
  <c r="AT62" i="9" s="1"/>
  <c r="AT10" i="8" s="1"/>
  <c r="AT62" i="8" s="1"/>
  <c r="D41" i="2" s="1"/>
  <c r="D31" i="6" s="1"/>
  <c r="AH62" i="1"/>
  <c r="AI10" i="18" s="1"/>
  <c r="AH62" i="18" s="1"/>
  <c r="AI10" i="17" s="1"/>
  <c r="AH62" i="17" s="1"/>
  <c r="AI10" i="16" s="1"/>
  <c r="AH62" i="16" s="1"/>
  <c r="AI10" i="15" s="1"/>
  <c r="AH62" i="15" s="1"/>
  <c r="AI10" i="14" s="1"/>
  <c r="AH62" i="14" s="1"/>
  <c r="AI10" i="13" s="1"/>
  <c r="AH62" i="13" s="1"/>
  <c r="AI10" i="12" s="1"/>
  <c r="AH62" i="12" s="1"/>
  <c r="AI10" i="11" s="1"/>
  <c r="AH62" i="11" s="1"/>
  <c r="AI10" i="10" s="1"/>
  <c r="AH62" i="10" s="1"/>
  <c r="AI10" i="9" s="1"/>
  <c r="AH62" i="9" s="1"/>
  <c r="AI10" i="8" s="1"/>
  <c r="AH62" i="8" s="1"/>
  <c r="E35" i="2" s="1"/>
  <c r="D23" i="6" s="1"/>
  <c r="CL62" i="1"/>
  <c r="CL10" i="18" s="1"/>
  <c r="CL62" i="18" s="1"/>
  <c r="CL10" i="17" s="1"/>
  <c r="CL62" i="17" s="1"/>
  <c r="CL10" i="16" s="1"/>
  <c r="CL62" i="16" s="1"/>
  <c r="CL10" i="15" s="1"/>
  <c r="CL62" i="15" s="1"/>
  <c r="CL10" i="14" s="1"/>
  <c r="CL62" i="14" s="1"/>
  <c r="CL10" i="13" s="1"/>
  <c r="CL62" i="13" s="1"/>
  <c r="CL10" i="12" s="1"/>
  <c r="CL62" i="12" s="1"/>
  <c r="CL10" i="11" s="1"/>
  <c r="CL62" i="11" s="1"/>
  <c r="CL10" i="10" s="1"/>
  <c r="CL62" i="10" s="1"/>
  <c r="CL10" i="9" s="1"/>
  <c r="CL62" i="9" s="1"/>
  <c r="CL10" i="8" s="1"/>
  <c r="CL62" i="8" s="1"/>
  <c r="D63" i="2" s="1"/>
  <c r="D53" i="6" s="1"/>
  <c r="CF62" i="1"/>
  <c r="CF10" i="18" s="1"/>
  <c r="CF62" i="18" s="1"/>
  <c r="CF10" i="17" s="1"/>
  <c r="CF62" i="17" s="1"/>
  <c r="CF10" i="16" s="1"/>
  <c r="CF62" i="16" s="1"/>
  <c r="CF10" i="15" s="1"/>
  <c r="CF62" i="15" s="1"/>
  <c r="CF10" i="14" s="1"/>
  <c r="CF62" i="14" s="1"/>
  <c r="CF10" i="13" s="1"/>
  <c r="CF62" i="13" s="1"/>
  <c r="CF10" i="12" s="1"/>
  <c r="CF62" i="12" s="1"/>
  <c r="CF10" i="11" s="1"/>
  <c r="CF62" i="11" s="1"/>
  <c r="CF10" i="10" s="1"/>
  <c r="CF62" i="10" s="1"/>
  <c r="CF10" i="9" s="1"/>
  <c r="CF62" i="9" s="1"/>
  <c r="CF10" i="8" s="1"/>
  <c r="CF62" i="8" s="1"/>
  <c r="D60" i="2" s="1"/>
  <c r="D50" i="6" s="1"/>
  <c r="V62" i="1"/>
  <c r="W10" i="18" s="1"/>
  <c r="V62" i="18" s="1"/>
  <c r="W10" i="17" s="1"/>
  <c r="V62" i="17" s="1"/>
  <c r="W10" i="16" s="1"/>
  <c r="V62" i="16" s="1"/>
  <c r="W10" i="15" s="1"/>
  <c r="V62" i="15" s="1"/>
  <c r="W10" i="14" s="1"/>
  <c r="V62" i="14" s="1"/>
  <c r="W10" i="13" s="1"/>
  <c r="V62" i="13" s="1"/>
  <c r="W10" i="12" s="1"/>
  <c r="V62" i="12" s="1"/>
  <c r="W10" i="11" s="1"/>
  <c r="V62" i="11" s="1"/>
  <c r="W10" i="10" s="1"/>
  <c r="V62" i="10" s="1"/>
  <c r="W10" i="9" s="1"/>
  <c r="V62" i="9" s="1"/>
  <c r="W10" i="8" s="1"/>
  <c r="V62" i="8" s="1"/>
  <c r="E29" i="2" s="1"/>
  <c r="D17" i="6" s="1"/>
  <c r="R62" i="1"/>
  <c r="S10" i="18" s="1"/>
  <c r="R62" i="18" s="1"/>
  <c r="S10" i="17" s="1"/>
  <c r="R62" i="17" s="1"/>
  <c r="S10" i="16" s="1"/>
  <c r="R62" i="16" s="1"/>
  <c r="S10" i="15" s="1"/>
  <c r="R62" i="15" s="1"/>
  <c r="S10" i="14" s="1"/>
  <c r="R62" i="14" s="1"/>
  <c r="S10" i="13" s="1"/>
  <c r="R62" i="13" s="1"/>
  <c r="S10" i="12" s="1"/>
  <c r="R62" i="12" s="1"/>
  <c r="S10" i="11" s="1"/>
  <c r="R62" i="11" s="1"/>
  <c r="S10" i="10" s="1"/>
  <c r="R62" i="10" s="1"/>
  <c r="S10" i="9" s="1"/>
  <c r="R62" i="9" s="1"/>
  <c r="S10" i="8" s="1"/>
  <c r="R62" i="8" s="1"/>
  <c r="E27" i="2" s="1"/>
  <c r="D15" i="6" s="1"/>
  <c r="DB62" i="1"/>
  <c r="DB10" i="18" s="1"/>
  <c r="CX62" i="1"/>
  <c r="CX10" i="18" s="1"/>
  <c r="CN62" i="1"/>
  <c r="CN10" i="18" s="1"/>
  <c r="CN62" i="18" s="1"/>
  <c r="CN10" i="17" s="1"/>
  <c r="CN62" i="17" s="1"/>
  <c r="CN10" i="16" s="1"/>
  <c r="CN62" i="16" s="1"/>
  <c r="CN10" i="15" s="1"/>
  <c r="CN62" i="15" s="1"/>
  <c r="CN10" i="14" s="1"/>
  <c r="CN62" i="14" s="1"/>
  <c r="CN10" i="13" s="1"/>
  <c r="CN62" i="13" s="1"/>
  <c r="CN10" i="12" s="1"/>
  <c r="CN62" i="12" s="1"/>
  <c r="CN10" i="11" s="1"/>
  <c r="CN62" i="11" s="1"/>
  <c r="CN10" i="10" s="1"/>
  <c r="CN62" i="10" s="1"/>
  <c r="CN10" i="9" s="1"/>
  <c r="CN62" i="9" s="1"/>
  <c r="CN10" i="8" s="1"/>
  <c r="CN62" i="8" s="1"/>
  <c r="D64" i="2" s="1"/>
  <c r="D54" i="6" s="1"/>
  <c r="BX62" i="1"/>
  <c r="BX10" i="18" s="1"/>
  <c r="BX62" i="18" s="1"/>
  <c r="BX10" i="17" s="1"/>
  <c r="BX62" i="17" s="1"/>
  <c r="BX10" i="16" s="1"/>
  <c r="BX62" i="16" s="1"/>
  <c r="BX10" i="15" s="1"/>
  <c r="BX62" i="15" s="1"/>
  <c r="BX10" i="14" s="1"/>
  <c r="BX62" i="14" s="1"/>
  <c r="BX10" i="13" s="1"/>
  <c r="BX62" i="13" s="1"/>
  <c r="BX10" i="12" s="1"/>
  <c r="BX62" i="12" s="1"/>
  <c r="BX10" i="11" s="1"/>
  <c r="BX62" i="11" s="1"/>
  <c r="BX10" i="10" s="1"/>
  <c r="BX62" i="10" s="1"/>
  <c r="BX10" i="9" s="1"/>
  <c r="BX62" i="9" s="1"/>
  <c r="BX10" i="8" s="1"/>
  <c r="BX62" i="8" s="1"/>
  <c r="D56" i="2" s="1"/>
  <c r="D46" i="6" s="1"/>
  <c r="AZ62" i="1"/>
  <c r="AZ10" i="18" s="1"/>
  <c r="AZ62" i="18" s="1"/>
  <c r="AZ10" i="17" s="1"/>
  <c r="AZ62" i="17" s="1"/>
  <c r="AZ10" i="16" s="1"/>
  <c r="AZ62" i="16" s="1"/>
  <c r="AZ10" i="15" s="1"/>
  <c r="AZ62" i="15" s="1"/>
  <c r="AZ10" i="14" s="1"/>
  <c r="AZ62" i="14" s="1"/>
  <c r="AZ10" i="13" s="1"/>
  <c r="AZ62" i="13" s="1"/>
  <c r="AZ10" i="12" s="1"/>
  <c r="AZ62" i="12" s="1"/>
  <c r="AZ10" i="11" s="1"/>
  <c r="AZ62" i="11" s="1"/>
  <c r="AZ10" i="10" s="1"/>
  <c r="AZ62" i="10" s="1"/>
  <c r="AZ10" i="9" s="1"/>
  <c r="AZ62" i="9" s="1"/>
  <c r="AZ10" i="8" s="1"/>
  <c r="AZ62" i="8" s="1"/>
  <c r="D44" i="2" s="1"/>
  <c r="D34" i="6" s="1"/>
  <c r="AB62" i="1"/>
  <c r="AC10" i="18" s="1"/>
  <c r="AB62" i="18" s="1"/>
  <c r="AC10" i="17" s="1"/>
  <c r="AB62" i="17" s="1"/>
  <c r="AC10" i="16" s="1"/>
  <c r="AB62" i="16" s="1"/>
  <c r="AC10" i="15" s="1"/>
  <c r="AB62" i="15" s="1"/>
  <c r="AC10" i="14" s="1"/>
  <c r="AB62" i="14" s="1"/>
  <c r="AC10" i="13" s="1"/>
  <c r="AB62" i="13" s="1"/>
  <c r="AC10" i="12" s="1"/>
  <c r="AB62" i="12" s="1"/>
  <c r="AC10" i="11" s="1"/>
  <c r="AB62" i="11" s="1"/>
  <c r="AC10" i="10" s="1"/>
  <c r="AB62" i="10" s="1"/>
  <c r="AC10" i="9" s="1"/>
  <c r="AB62" i="9" s="1"/>
  <c r="AC10" i="8" s="1"/>
  <c r="AB62" i="8" s="1"/>
  <c r="E32" i="2" s="1"/>
  <c r="D20" i="6" s="1"/>
  <c r="C48" i="19" l="1"/>
  <c r="DB62" i="18"/>
  <c r="DB10" i="17" s="1"/>
  <c r="H62" i="15"/>
  <c r="I10" i="14" s="1"/>
  <c r="H62" i="14" s="1"/>
  <c r="I10" i="13" s="1"/>
  <c r="DQ10" i="18"/>
  <c r="DF10" i="18"/>
  <c r="DF62" i="18" s="1"/>
  <c r="DF10" i="17" s="1"/>
  <c r="DF62" i="17" s="1"/>
  <c r="DF10" i="16" s="1"/>
  <c r="DF62" i="16" s="1"/>
  <c r="DF10" i="15" s="1"/>
  <c r="DF62" i="15" s="1"/>
  <c r="DF10" i="14" s="1"/>
  <c r="DF62" i="14" s="1"/>
  <c r="DF10" i="13" s="1"/>
  <c r="DF62" i="13" s="1"/>
  <c r="DF10" i="12" s="1"/>
  <c r="DF62" i="12" s="1"/>
  <c r="DF10" i="11" s="1"/>
  <c r="DF62" i="11" s="1"/>
  <c r="DF10" i="10" s="1"/>
  <c r="DF62" i="10" s="1"/>
  <c r="DF10" i="9" s="1"/>
  <c r="DF62" i="9" s="1"/>
  <c r="DF10" i="8" s="1"/>
  <c r="DF62" i="8" s="1"/>
  <c r="D12" i="2" s="1"/>
  <c r="D15" i="3" s="1"/>
  <c r="DD10" i="18"/>
  <c r="BF62" i="16"/>
  <c r="BF10" i="15" s="1"/>
  <c r="BJ62" i="18"/>
  <c r="CX62" i="18"/>
  <c r="CX10" i="17" s="1"/>
  <c r="DS10" i="18"/>
  <c r="AL62" i="18"/>
  <c r="AL10" i="17" s="1"/>
  <c r="L62" i="18"/>
  <c r="M10" i="17" s="1"/>
  <c r="L62" i="17" s="1"/>
  <c r="M10" i="16" s="1"/>
  <c r="L62" i="16" s="1"/>
  <c r="M10" i="15" s="1"/>
  <c r="D18" i="3"/>
  <c r="D17" i="3"/>
  <c r="D16" i="3"/>
  <c r="DP62" i="18" l="1"/>
  <c r="DQ10" i="17" s="1"/>
  <c r="DP62" i="17" s="1"/>
  <c r="DQ10" i="16" s="1"/>
  <c r="DP62" i="16" s="1"/>
  <c r="DQ10" i="15" s="1"/>
  <c r="DP62" i="15" s="1"/>
  <c r="DQ10" i="14" s="1"/>
  <c r="DP62" i="14" s="1"/>
  <c r="DQ10" i="13" s="1"/>
  <c r="DP62" i="13" s="1"/>
  <c r="DQ10" i="12" s="1"/>
  <c r="DP62" i="12" s="1"/>
  <c r="DQ10" i="11" s="1"/>
  <c r="DP62" i="11" s="1"/>
  <c r="DQ10" i="10" s="1"/>
  <c r="DP62" i="10" s="1"/>
  <c r="DQ10" i="9" s="1"/>
  <c r="DP62" i="9" s="1"/>
  <c r="DQ10" i="8" s="1"/>
  <c r="DP62" i="8" s="1"/>
  <c r="E19" i="2" s="1"/>
  <c r="D24" i="3" s="1"/>
  <c r="L62" i="15"/>
  <c r="M10" i="14" s="1"/>
  <c r="L62" i="14" s="1"/>
  <c r="M10" i="13" s="1"/>
  <c r="L62" i="13" s="1"/>
  <c r="M10" i="12" s="1"/>
  <c r="L62" i="12" s="1"/>
  <c r="M10" i="11" s="1"/>
  <c r="L62" i="11" s="1"/>
  <c r="M10" i="10" s="1"/>
  <c r="L62" i="10" s="1"/>
  <c r="M10" i="9" s="1"/>
  <c r="L62" i="9" s="1"/>
  <c r="M10" i="8" s="1"/>
  <c r="L62" i="8" s="1"/>
  <c r="E24" i="2" s="1"/>
  <c r="D12" i="6" s="1"/>
  <c r="DD62" i="18"/>
  <c r="DD10" i="17" s="1"/>
  <c r="DD62" i="17" s="1"/>
  <c r="DD10" i="16" s="1"/>
  <c r="DD62" i="16" s="1"/>
  <c r="DD10" i="15" s="1"/>
  <c r="DD62" i="15" s="1"/>
  <c r="DD10" i="14" s="1"/>
  <c r="DD62" i="14" s="1"/>
  <c r="DD10" i="13" s="1"/>
  <c r="DD62" i="13" s="1"/>
  <c r="DD10" i="12" s="1"/>
  <c r="DD62" i="12" s="1"/>
  <c r="DD10" i="11" s="1"/>
  <c r="DD62" i="11" s="1"/>
  <c r="DD10" i="10" s="1"/>
  <c r="DD62" i="10" s="1"/>
  <c r="DD10" i="9" s="1"/>
  <c r="DD62" i="9" s="1"/>
  <c r="DD10" i="8" s="1"/>
  <c r="DD62" i="8" s="1"/>
  <c r="D23" i="2" s="1"/>
  <c r="D14" i="3" s="1"/>
  <c r="DV10" i="18"/>
  <c r="DB62" i="17"/>
  <c r="DB10" i="16" s="1"/>
  <c r="DB62" i="16" s="1"/>
  <c r="DB10" i="15" s="1"/>
  <c r="H62" i="13"/>
  <c r="I10" i="12" s="1"/>
  <c r="H62" i="12" s="1"/>
  <c r="I10" i="11" s="1"/>
  <c r="H62" i="11" s="1"/>
  <c r="I10" i="10" s="1"/>
  <c r="H62" i="10" s="1"/>
  <c r="I10" i="9" s="1"/>
  <c r="H62" i="9" s="1"/>
  <c r="I10" i="8" s="1"/>
  <c r="BJ10" i="17"/>
  <c r="BF62" i="15"/>
  <c r="BF10" i="14" s="1"/>
  <c r="CX62" i="17"/>
  <c r="CX10" i="16" s="1"/>
  <c r="DR62" i="18"/>
  <c r="DS10" i="17" s="1"/>
  <c r="AL62" i="17"/>
  <c r="AL10" i="16" s="1"/>
  <c r="DV10" i="17" l="1"/>
  <c r="DB62" i="15"/>
  <c r="DB10" i="14" s="1"/>
  <c r="DB62" i="14" s="1"/>
  <c r="DB10" i="13" s="1"/>
  <c r="H62" i="8"/>
  <c r="E16" i="2" s="1"/>
  <c r="DR62" i="17"/>
  <c r="DS10" i="16" s="1"/>
  <c r="BJ62" i="17"/>
  <c r="BJ10" i="16" s="1"/>
  <c r="BF62" i="14"/>
  <c r="BF10" i="13" s="1"/>
  <c r="CX62" i="16"/>
  <c r="CX10" i="15" s="1"/>
  <c r="AL62" i="16"/>
  <c r="AL10" i="15" s="1"/>
  <c r="E25" i="6"/>
  <c r="C37" i="19" l="1"/>
  <c r="C56" i="19"/>
  <c r="DR62" i="16"/>
  <c r="DS10" i="15" s="1"/>
  <c r="DR62" i="15" s="1"/>
  <c r="DS10" i="14" s="1"/>
  <c r="DB62" i="13"/>
  <c r="DB10" i="12" s="1"/>
  <c r="DB62" i="12" s="1"/>
  <c r="DB10" i="11" s="1"/>
  <c r="DB62" i="11" s="1"/>
  <c r="DB10" i="10" s="1"/>
  <c r="DB62" i="10" s="1"/>
  <c r="DB10" i="9" s="1"/>
  <c r="DB62" i="9" s="1"/>
  <c r="DB10" i="8" s="1"/>
  <c r="BJ62" i="16"/>
  <c r="BJ10" i="15" s="1"/>
  <c r="DV10" i="15" s="1"/>
  <c r="DV10" i="16"/>
  <c r="BF62" i="13"/>
  <c r="BF10" i="12" s="1"/>
  <c r="CX62" i="15"/>
  <c r="CX10" i="14" s="1"/>
  <c r="AL62" i="15"/>
  <c r="AL10" i="14" s="1"/>
  <c r="E15" i="6"/>
  <c r="E20" i="6"/>
  <c r="E13" i="6"/>
  <c r="E12" i="6"/>
  <c r="E14" i="6"/>
  <c r="C44" i="19"/>
  <c r="E19" i="6"/>
  <c r="E17" i="6"/>
  <c r="E16" i="6"/>
  <c r="E22" i="6"/>
  <c r="E23" i="6"/>
  <c r="E21" i="6"/>
  <c r="E18" i="6"/>
  <c r="E24" i="6"/>
  <c r="DB62" i="8" l="1"/>
  <c r="D22" i="2" s="1"/>
  <c r="D13" i="3" s="1"/>
  <c r="BJ62" i="15"/>
  <c r="BJ10" i="14" s="1"/>
  <c r="BF62" i="12"/>
  <c r="BF10" i="11" s="1"/>
  <c r="CX62" i="14"/>
  <c r="CX10" i="13" s="1"/>
  <c r="DR62" i="14"/>
  <c r="DS10" i="13" s="1"/>
  <c r="AL62" i="14"/>
  <c r="AL10" i="13" s="1"/>
  <c r="D23" i="3"/>
  <c r="BJ62" i="14" l="1"/>
  <c r="BJ10" i="13" s="1"/>
  <c r="DV10" i="13" s="1"/>
  <c r="DV10" i="14"/>
  <c r="BF62" i="11"/>
  <c r="BF10" i="10" s="1"/>
  <c r="CX62" i="13"/>
  <c r="CX10" i="12" s="1"/>
  <c r="DR62" i="13"/>
  <c r="DS10" i="12" s="1"/>
  <c r="AL62" i="13"/>
  <c r="AL10" i="12" s="1"/>
  <c r="D12" i="3"/>
  <c r="BJ62" i="13" l="1"/>
  <c r="BJ10" i="12" s="1"/>
  <c r="BF62" i="10"/>
  <c r="BF10" i="9" s="1"/>
  <c r="CX62" i="12"/>
  <c r="CX10" i="11" s="1"/>
  <c r="DR62" i="12"/>
  <c r="DS10" i="11" s="1"/>
  <c r="AL62" i="12"/>
  <c r="AL10" i="11" s="1"/>
  <c r="D21" i="3"/>
  <c r="C20" i="19"/>
  <c r="C12" i="19"/>
  <c r="E19" i="3"/>
  <c r="C29" i="19" s="1"/>
  <c r="BJ62" i="12" l="1"/>
  <c r="BJ10" i="11" s="1"/>
  <c r="DV10" i="12"/>
  <c r="BF62" i="9"/>
  <c r="BF10" i="8" s="1"/>
  <c r="CX62" i="11"/>
  <c r="CX10" i="10" s="1"/>
  <c r="DR62" i="11"/>
  <c r="DS10" i="10" s="1"/>
  <c r="AL62" i="11"/>
  <c r="AL10" i="10" s="1"/>
  <c r="C21" i="19"/>
  <c r="D20" i="19" s="1"/>
  <c r="B23" i="19" s="1"/>
  <c r="C13" i="19"/>
  <c r="D12" i="19" s="1"/>
  <c r="B15" i="19" s="1"/>
  <c r="BJ62" i="11" l="1"/>
  <c r="BJ10" i="10" s="1"/>
  <c r="DV10" i="11"/>
  <c r="BF62" i="8"/>
  <c r="D47" i="2" s="1"/>
  <c r="D37" i="6" s="1"/>
  <c r="CX62" i="10"/>
  <c r="CX10" i="9" s="1"/>
  <c r="DR62" i="10"/>
  <c r="DS10" i="9" s="1"/>
  <c r="AL62" i="10"/>
  <c r="AL10" i="9" s="1"/>
  <c r="BJ62" i="10" l="1"/>
  <c r="BJ10" i="9" s="1"/>
  <c r="DV10" i="10"/>
  <c r="CX62" i="9"/>
  <c r="CX10" i="8" s="1"/>
  <c r="DR62" i="9"/>
  <c r="DS10" i="8" s="1"/>
  <c r="AL62" i="9"/>
  <c r="AL10" i="8" s="1"/>
  <c r="BJ62" i="9" l="1"/>
  <c r="BJ10" i="8" s="1"/>
  <c r="DV10" i="8" s="1"/>
  <c r="DV10" i="9"/>
  <c r="CX62" i="8"/>
  <c r="D59" i="6" s="1"/>
  <c r="D66" i="6" s="1"/>
  <c r="DR62" i="8"/>
  <c r="E20" i="2" s="1"/>
  <c r="D25" i="3" s="1"/>
  <c r="E26" i="3" s="1"/>
  <c r="AL62" i="8"/>
  <c r="D37" i="2" s="1"/>
  <c r="BJ62" i="8" l="1"/>
  <c r="D49" i="2" s="1"/>
  <c r="D39" i="6" s="1"/>
  <c r="D27" i="6"/>
  <c r="D65" i="6" l="1"/>
  <c r="C57" i="19" s="1"/>
  <c r="D56" i="19" s="1"/>
  <c r="B59" i="19" s="1"/>
  <c r="D72" i="2"/>
  <c r="E61" i="6"/>
  <c r="E27" i="6" l="1"/>
  <c r="C36" i="19"/>
  <c r="D36" i="19" s="1"/>
  <c r="B39" i="19" s="1"/>
  <c r="C45" i="19"/>
  <c r="E45" i="6"/>
  <c r="E35" i="6"/>
  <c r="E28" i="6"/>
  <c r="E60" i="6"/>
  <c r="E47" i="6"/>
  <c r="E34" i="6"/>
  <c r="E30" i="6"/>
  <c r="E50" i="6"/>
  <c r="E55" i="6"/>
  <c r="E37" i="6"/>
  <c r="E46" i="6"/>
  <c r="E58" i="6"/>
  <c r="E38" i="6"/>
  <c r="E43" i="6"/>
  <c r="E29" i="6"/>
  <c r="E32" i="6"/>
  <c r="E63" i="6"/>
  <c r="E44" i="6"/>
  <c r="E57" i="6"/>
  <c r="E54" i="6"/>
  <c r="E49" i="6"/>
  <c r="E36" i="6"/>
  <c r="E52" i="6"/>
  <c r="E40" i="6"/>
  <c r="E42" i="6"/>
  <c r="E33" i="6"/>
  <c r="E56" i="6"/>
  <c r="E41" i="6"/>
  <c r="E31" i="6"/>
  <c r="E53" i="6"/>
  <c r="E39" i="6"/>
  <c r="E48" i="6"/>
  <c r="E51" i="6"/>
  <c r="E59" i="6"/>
  <c r="C49" i="19" l="1"/>
  <c r="D44" i="19" s="1"/>
  <c r="B51" i="19" s="1"/>
  <c r="C47" i="19"/>
  <c r="DT62" i="18"/>
  <c r="DU10" i="17" s="1"/>
  <c r="DW10" i="18"/>
  <c r="DX10" i="18" s="1"/>
  <c r="DT62" i="17" l="1"/>
  <c r="DU10" i="16" s="1"/>
  <c r="DW10" i="17"/>
  <c r="DX10" i="17" s="1"/>
  <c r="DW10" i="16" l="1"/>
  <c r="DX10" i="16" s="1"/>
  <c r="DT62" i="16"/>
  <c r="DU10" i="15" s="1"/>
  <c r="DT62" i="15" l="1"/>
  <c r="DU10" i="14" s="1"/>
  <c r="DW10" i="15"/>
  <c r="DX10" i="15" s="1"/>
  <c r="DW10" i="14" l="1"/>
  <c r="DX10" i="14" s="1"/>
  <c r="DT62" i="14"/>
  <c r="DU10" i="13" s="1"/>
  <c r="DW10" i="13" l="1"/>
  <c r="DX10" i="13" s="1"/>
  <c r="DT62" i="13"/>
  <c r="DU10" i="12" s="1"/>
  <c r="DW10" i="12" l="1"/>
  <c r="DX10" i="12" s="1"/>
  <c r="DT62" i="12"/>
  <c r="DU10" i="11" s="1"/>
  <c r="DW10" i="11" l="1"/>
  <c r="DX10" i="11" s="1"/>
  <c r="DT62" i="11"/>
  <c r="DU10" i="10" s="1"/>
  <c r="DT62" i="10" l="1"/>
  <c r="DU10" i="9" s="1"/>
  <c r="DW10" i="10"/>
  <c r="DX10" i="10" s="1"/>
  <c r="DW10" i="9" l="1"/>
  <c r="DX10" i="9" s="1"/>
  <c r="DT62" i="9"/>
  <c r="DU10" i="8" s="1"/>
  <c r="DW10" i="8" l="1"/>
  <c r="DX10" i="8" s="1"/>
  <c r="DT62" i="8"/>
  <c r="E21" i="2" s="1"/>
  <c r="E72" i="2" l="1"/>
  <c r="D28" i="3"/>
  <c r="E29" i="3" l="1"/>
  <c r="C28" i="19"/>
  <c r="D28" i="19" s="1"/>
  <c r="B31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00000000-0006-0000-0400-000002000000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00000000-0006-0000-0400-000003000000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8C049530-46C8-45E8-A736-F49720AA0A5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AFC24A03-818E-4299-BAA9-E34C3299C53C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45360A79-E806-4F0F-9E96-D273675281B7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6A1D91CC-F47B-4493-B839-E073FB45D155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00000000-0006-0000-0400-000008000000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00000000-0006-0000-0400-000009000000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26B1F504-3BD1-40D1-8A51-0E4321A3CF0C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00000000-0006-0000-0400-00000B0000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00000000-0006-0000-0400-00000F0000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00000000-0006-0000-0400-0000100000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00000000-0006-0000-0400-0000110000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00000000-0006-0000-0400-0000120000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00000000-0006-0000-0400-000013000000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03E862CF-FEB5-41DF-9D14-8D9DB831A6C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17370287-690D-4D58-BE00-D375ED742485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8AC9C7E1-43AC-4E60-9721-F3C4DA12DB8E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C260D961-BAA5-4FE3-8F99-267CB542566C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876BDCE6-7A7A-4BE2-873C-6D6B509E0118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BBA72D54-65C2-4511-B13E-7197CA021F6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00000000-0006-0000-0400-00001A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2B19CF1B-BA99-4D2B-B9D4-F9EF2FF5E3E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00000000-0006-0000-0400-00001C000000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00000000-0006-0000-0400-00001D000000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AD34371E-5962-4679-AEED-FE6B3BFC3C78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92D69346-B403-4DA6-8D24-D1AF8590B78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BAC77DD3-5F3C-45F2-A223-CFB298E4099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D9CEE418-D877-4C06-A55E-9E6031CFA9C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00000000-0006-0000-0400-000021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357ECE98-D437-41C5-BFEE-AC847696DB75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00000000-0006-0000-0400-000023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00000000-0006-0000-0400-000024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00000000-0006-0000-0400-000025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78CE4F57-9B6A-490A-A26B-EB8EBC378F0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00000000-0006-0000-0400-000027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00000000-0006-0000-0400-000028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00000000-0006-0000-0400-000029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D8077066-310C-4264-85AF-CE59F69D19B9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00000000-0006-0000-0400-00002B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00000000-0006-0000-0400-00002C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00000000-0006-0000-0400-00002D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00000000-0006-0000-0400-00002E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00000000-0006-0000-0400-00002F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00000000-0006-0000-0400-000030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00000000-0006-0000-0400-000031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00000000-0006-0000-0400-000032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00000000-0006-0000-0400-000036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00000000-0006-0000-0400-00003700000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00000000-0006-0000-0400-000038000000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00000000-0006-0000-0400-000039000000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00000000-0006-0000-0400-00003A000000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00000000-0006-0000-0400-00003B000000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00000000-0006-0000-0400-00003C000000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00000000-0006-0000-0400-00003D000000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00000000-0006-0000-0400-00003E000000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00000000-0006-0000-0400-00003F000000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00000000-0006-0000-0400-000040000000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00000000-0006-0000-0400-000041000000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D2035638-AD2E-47DF-A1CD-B6144BDB7974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1B3ACC1E-6CCA-42E8-AE3F-C8B88D4870A0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2C6432D1-0E1B-4E32-BE66-60B230F9FC75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5F0A4D6F-1156-46DB-8C98-E375491F2A0C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3FBF8CE3-E8FC-4786-BCD8-7874393B4BD0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FF5FAE49-9C42-40C3-8F2E-0F79BE2C231D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DDC796CD-6E8D-4A1B-A56F-63AE0F4CA4AD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6FD7ED27-0573-46EF-8199-387F1713DEB1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70DA1D05-5896-440A-9128-BE30A5CF8BF5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09F533DF-3F48-47B8-B4B3-BC8EB4427DF8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F67F2A4A-309D-4B5F-8909-3C720D1A7938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6A4E92FD-0D53-4B76-B211-AF069A3395E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C1038BC8-5791-4AE3-9FCB-706268D1E88F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E223075B-DB78-49DA-8B42-BCF6EC4CA826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99A29FFA-6546-449C-A881-BBED46A3E286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D966337E-B109-4F66-858B-8F69259967AD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DCA49611-6327-47D4-8FDB-C0D73235E86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C2C7C752-00D8-451D-98EE-BB8557D5A963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36040D4F-5438-44EC-9371-0155FB75AE76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4AB2928A-EA6E-4AED-8624-CBEF2F447E51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C729934B-9709-4929-B53F-F7F65060822E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F825E80D-F158-43F6-8685-D273F5FC4DD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0592D8AD-A0DF-4514-AB07-CD5494A8892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D6391419-5604-4222-8C17-800E64599AD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6542505B-F6F9-413C-BED4-A8BE7A5787F0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B6DDA67A-A23D-47EF-A0E2-E2454DB70F09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C6CD5508-AF96-42D4-BAE1-D82F3F8B86E5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3ECB3F5E-3EEB-4FA7-8F8D-62312331CF1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D388BE9C-0878-49C6-8744-E756AC1B2C7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51C0ED4A-A07C-4C99-A1DB-E2B9DE62069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DDA3350C-D9FF-4288-BF80-78837D8A974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8673A1CD-B77F-4164-8D68-8997FD2C9ABA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CA6B660D-0FA0-4FEF-BE10-02D0409975F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67CB28A9-5A7A-4E58-B29A-861DC1D4FC3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C0E84AC2-C8BD-4BAC-A88F-4E0B06D894F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57A690EF-D2DF-446E-A0B3-54CD8877443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3D98BF5A-CB04-4264-ACE3-98ADC61501A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E8E51126-461D-41AC-8C4D-3C04F86AA8F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7611E0D3-C88F-40F4-9A3E-F6A4821AD75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4D79A960-15CC-44AF-A7D4-FDDD3062C988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CAE6488A-5657-4EF9-B94A-6C66944F1E3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2318EE25-F911-4415-9BAB-5AA5FED054B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8139F834-77E4-4B3A-92F4-CCB6E9AFB04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F4F5CE99-E34D-445F-A6F5-38804A75E1B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559B8B76-EF0E-4487-91F4-49074637336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C1020257-F0FD-4265-BD8F-CDD8317976C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DC9495D4-CB9B-4026-BF1B-2AD3657ED52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9186B0F8-5873-4861-B24E-0DE0BFB14EA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D360B584-2762-44C2-AF36-B5BD524B648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24E176A9-2A09-4555-8FF4-254EA1FFEF9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480BB7E6-B476-422B-8619-F54418990CF5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A45C43A0-C5BB-4710-A3B5-57991CD1DEE0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66CA6956-17B9-445C-AEEB-07E4A3DDE89D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6BAF1957-6E3C-4FAE-BBDA-9A3E89F3FBEF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731BEED4-D350-439E-B18C-6F15F3C8F2FE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28CC1615-DADE-49A6-B2FB-4AD4FEC7FCB8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8D3DF50C-E4B6-428B-80FF-BF1C94097277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F776FE0D-F9DC-49F5-8C12-0E551F50E59C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BF0E9278-6FD5-419B-873E-A4142FBC680E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41DDF5CE-88D4-4E18-BE02-EA70458ED6A1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5F75BA66-6640-4D51-A4D1-4D653F47B29B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CCE130AE-E97F-4746-99E1-6683636BEE88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79B40902-2DF8-43FB-AED3-669AC9894684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C242491B-141A-40BB-A872-502343B1273B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AAF9FC84-E900-49BB-8C50-373354C2241A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10D267CA-9953-4FBD-9388-E2C4739FD5C3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02584629-2EA6-4DFE-8061-226D20AC9315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4E00AA67-D938-4A9C-BE93-BEEB48271D69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6704B3A1-149D-4F68-BA4B-F02A5A944234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3362F2DC-95E0-43F2-A439-5C38C689CB1A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6E8AC459-42A5-45CB-8E6F-111CB1D0EB6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6DEF1D9C-0E65-447C-B75A-AFB8B967B97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A7D0C3D6-6124-4FF1-A4BA-43FA257A69C7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2E34476B-0A75-4C66-8D8D-4FF728A5C1B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0E96FE8B-2C45-4F4C-9021-92077B7893F3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A7BCF344-CBBA-43CA-BC6E-28688033EF9E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736BE19A-03E3-4A55-A08B-3BDD7BD051E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7A73E2B9-4982-4740-9176-941F424FB57A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2050A922-5A95-4400-BA2E-FFDEA6A49DEF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1B42AF79-EF27-44E5-B902-77999F0EA86A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61AE8FB8-6877-4F0E-82B8-ACBCC8785F46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A0492252-760C-4869-BAE9-05D7AA3678B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B5B58C0A-3B05-41E9-B916-5EBC33FB15D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385214BA-6777-4C99-A6EB-50B3054182A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BE618A72-FFF4-4F6D-8793-B79DCAE7608E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2F5D9CEA-4E0F-4EC5-9C15-6958AC008774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A1E38C1D-40AE-4B9A-B86B-309C171D7424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AD0159A1-6916-41E2-9C7A-4922547CAB0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7639E55A-B28F-4EE0-8607-C6676214BF5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BCC1D587-2A07-4134-8088-9000AEDFF7A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0668D573-589E-4F8D-8828-FBE74157868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BA234C08-DC9D-46BA-9169-737AC06DBA76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1A60262D-2658-4C3B-9950-319FB76FEDF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CFF8C9E2-05ED-4E37-8A82-1506855C429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06348784-6832-45F5-8797-543D8BFC6EF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CC02D330-8D91-4C6F-A55F-889BF12362A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BB3F8E91-BA84-4153-A2D2-F8C7D6224BB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7A647739-6F52-4A58-AC0B-57A05DFF428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54D38D0F-47B4-46B5-A98F-BCAAC11D332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B27EA7F3-8B1F-45C6-B745-72ECB781CFAC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5B8F7569-E21F-47A0-B162-E2740CC4A7A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C11D1D13-A9E1-476C-82F4-AA6C9F3665A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F2011537-9FAB-454C-B466-0E3628F21D1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9BF3DA92-8CC2-44E7-9362-1BD8382222A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642B95C7-8FCF-4818-91D7-1F4AF5C2B80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3DDFBE21-E911-41CD-BA52-C2ACD687FE3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8844053A-DD93-45A2-83DA-4543B3A4DEB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AF7A437F-CCA9-4891-AF51-1E667929711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9CCAF31F-EF16-4A5A-8AF6-04DB1E39892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94975DCB-187E-479D-BCB1-ACDB1744F6F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B0F65928-6C45-4952-9BF3-B6533112591B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0E72E75C-D09C-4228-829B-39DCBF2A1EF4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72780D41-F5AD-4AD2-B572-89145BFBF2BC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864CA9AC-6B69-4B28-8738-120964EECCD7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338F69EF-99F2-4DC0-B87D-0D095F8C9824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0C44AF4D-3B0C-4AF1-A824-3503C873729D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AEBC75CF-EBBA-45A2-AD95-05852F64072A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8C09C738-57BE-4ACE-8F4D-CBD5CFDC4BF5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1A6F1897-236D-4470-AAC4-CF62617D9B67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91344F16-6163-4498-A516-27B8C5C45820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720AC2E5-A4CA-4C5D-8A16-7A94FB8A2EB6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9B60F80A-73CF-46E6-A7B9-460E6CF7126D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CEEB05A9-C60E-4DFC-A69F-BBAA65533D55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10EC9D15-F25B-42F5-8843-4F7793D24E6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F64D36DF-68A4-4447-BD5C-4D7F8C73547A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BA373D94-ED8D-4692-915A-ABCC23B4C7FF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BEBFC607-B939-4E6A-87F2-28A1D50B2EF8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646935E7-3CF0-47C3-872C-0300FEB1E0A2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09BFCD40-CCA5-40D2-8E11-EBFCD152A01D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50C7F657-68FF-4528-A238-EABB784AE116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973D3319-C486-409B-BDAF-8FDDD9EFE512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6E28308F-D3A4-490D-B59C-69DB72E706DF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22B4C5B8-AB95-4FFF-B81E-3111F9C45831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C2BDB4E1-DD96-44ED-8D65-5791A195467C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CAADFDD6-529B-432D-9DBC-42961DE61329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6C6F2765-358C-4881-B8E4-6238663EC4ED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BB81DC75-129C-4243-94F5-7C40896083A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07C3F6DA-669B-4286-996A-2D2ADF24F6F4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9DA7A6A6-777B-4684-BDBA-9F2045694043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F36E2737-BE2F-450B-9549-DF1F21DF10A5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8BF92CE5-FCB9-4FF2-AB0D-59C761F14F43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099E545C-7A2D-487E-B67B-E490C8B3066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F2FE205E-2387-435F-982E-00E86E4472B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7C1A3BE4-FD48-40DD-B017-17072EDA8D6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6CA80DF4-796C-47B7-9D63-3204E2BC7218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C574CA6A-9438-4ED6-89E3-8B703200E3EF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0C749A5D-A728-44C9-BDB4-A902D9D0B93D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19DBBCF2-0C92-4171-AAD1-73380686A85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B5EAD44A-6710-4843-A65D-966000BE78C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F04360CE-F98F-4C31-9D67-2F895081532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04A02AF4-8C4D-4BF0-B0FF-F8A6524D990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B3E4295E-9C35-46CB-906A-C69772F38A10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8E011CF9-2819-4AC2-A71C-4EF3E5BD1E9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866F57DE-2238-4A2A-AA67-D9E76FD77AD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A35F9E9A-EF84-436A-9532-3618A039886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359948F4-CA8D-4941-ABD5-6C9A1E20FE5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90918D85-0457-404D-96DA-9B5C0C2A12A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2333F67B-3B58-4304-B17E-CF504F95299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37F087A1-A203-4A7B-A3D4-77AA00499C0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1C170D6C-3236-4CB1-A4CB-45DF13D8AE4F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B204612B-B7D8-4041-8C2E-A4C0D0FB5AE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7C0092CD-DFEB-4C09-A834-953F4B48EEE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53BE278E-BF3A-4CAB-B233-A2C492E0440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FC250945-FF0E-423C-9C5B-AA6065D0726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9CFC7C74-02C7-4EF8-8163-829CD430746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EBFDF414-7B85-4107-A4C9-AAD37CC3881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B76CDF48-F0D1-4B39-85DC-6D07DCE7291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97B1650A-08C0-469C-A3CB-5913FF21D4F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6C4C7D6C-56B3-4FFA-BA6C-08516FC0DD9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9B67EC60-0CD6-40C6-B976-5AE0159C0CA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B22C2CB6-79ED-4343-A3F5-2317AFF030E1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591DE4C5-FDA1-4183-886B-8F5A6C7DB905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4458DB8F-E8B6-4E89-953D-333513A64495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C69B0468-161C-4F7E-AB2A-0BEE66453C58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F0B7A064-9FBE-4626-9720-477B7A1CFAB3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79E885D4-A456-43D6-B0F8-D484DB144C71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09A06147-D8BF-4696-B2E2-AF0700118BFD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8B61DB08-C236-477E-87EC-0E49B9FD26DB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1C3A7242-9C92-4A90-9C3D-2E91D2ECD09D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9FFB3F29-9ACD-4504-B7BA-CE8BCBD4C3C9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CAD1FD72-E0D2-46B5-B60A-CC3F20C43913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A6EE7E60-FF17-4186-9625-2267F81599BC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75DC11A6-A88C-4880-8602-6AB089862618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078F040C-A33E-4268-ACA5-03C27390ADA3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30BF269B-EBFA-4C44-B652-BD50A4C385B9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6457CF2A-B3AF-429F-9CBF-815FBDA601E9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654FE93D-A384-4349-A61A-00FA7B486A74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B33118C3-8151-4F11-8B6A-247F7CB23CD3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AC11B856-307C-44A2-A290-4BDC6B8FCCBF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C70E36E2-75C2-406F-ADFB-EB119F4C2B2F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7C360B13-039C-4585-AC9A-A3A846C71171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F633C4BD-C408-4155-B094-FE88ABAA156C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83CF4859-CCD8-4303-A88A-9E4AF801163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9C41B73D-97FB-4F66-BACB-E33DE3AC609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DB4A1725-DD7B-4EDB-B46B-F8D4EBFB35A5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87F26F9E-AC9A-4ED7-AE49-351F710230EE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F54C7BFC-FE16-4F21-9822-07624144ABF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3BB38AC5-B19E-43E6-BD53-7853925A113E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4CE0F3A4-27CF-41FD-A25D-18595CA9D55F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6F1208F5-560B-43DE-ACE5-1997D696EEA4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7F2942BC-37A0-4D5B-B21B-D75B3B9F2404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2F96C4C7-2CF1-4540-9017-0E04B2F1C39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9A7BE3C8-31CD-4914-9D7C-41F5CF26AAE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5F8FEA04-1DD7-497A-8FB1-9CA5BB243BE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8C6F2AD4-928A-4012-BF70-253581E826B4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A6D153B7-D7DE-414C-8726-603C68D6E03F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B8BE0FEE-CAFE-4591-93E6-E83E0B0FD198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A5DE7720-F8CB-4DEF-9F3A-7C40C5C0043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43421897-290D-43A9-8CA8-7C8E98BFE86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3A023CB6-4D23-4A42-B36E-0D289B48F43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E14DAB81-F386-4845-B966-B790FFDC3A5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17B658D3-4956-438A-8DDC-B4B61FAE65E5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93B6EFA7-635D-4E34-A1E4-76F0F80BA21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CE7AF349-B9E5-4201-97F9-E7466E5945F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1D2B2ACB-7ABF-4EBF-81C3-6EF4BE7F4CF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F2C28DAA-DD9E-43F5-838F-DF5D00337A9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F11E784F-16BE-4010-857E-BF402AA1FFA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AA9E0090-DB67-4B98-902F-827C96AF953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56BD58E8-E672-445F-B837-BC262EBBF64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F1327872-2042-476B-B912-39374B66E377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D48B8FB0-649E-4632-B845-5542DF918C2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C7EEA637-9F8F-492C-9BD3-81A8918A222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8F355D38-253D-47D9-ADFB-24BA0589CDA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1BAB1BE7-35FD-40CA-99F3-E62D1314039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A2014FCE-839C-44B5-9BF5-EB41944C177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D41415F9-06AB-4C47-A19C-2C30CD70FC7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0CE6A670-2652-49D7-8744-A6CBDD85CB9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11418886-B75C-4AEE-9B0D-A9BEF321309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E54D3F61-E1EC-48D9-AE93-0E8ECB21FD9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DBE634BB-4282-4FB0-9B79-3B87D3CE300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B8F8D03C-6577-4D4F-9AE8-AEBA56EA3421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0F90F8A2-B466-44AD-A064-1073694242DB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0C84A995-0276-47DE-8223-D45614EC081F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58325468-BA5F-49D1-82BB-0517776C71B5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9C118838-05D7-4603-87D1-90117F0F7376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F94A4BC6-FE50-48F7-95F7-2FFF934A5C74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8CE3AA0B-A562-44D1-893E-6CD983ED58D4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1D328A77-A357-4861-8E6C-B1657D28787B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2F3B42BE-9275-4B46-B3D0-CC7AC1E0D50F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10C6AA41-8337-4223-ADDC-5EBBD6B6A865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493A97A0-196A-4E8F-9332-A2F28CC0913B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7A2FFCB3-AD6B-45DE-A794-E1BC79D63903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45F6016B-3594-422F-B2AD-9F06B8548061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E51252EA-12BB-4E5A-B6F2-290E5A1340D2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9B9C3947-0F28-4594-AC9A-A73305E8152F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4237F36F-C5D2-4D14-A906-0B5F961FC85F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C2BFF628-3EC3-49FA-963F-2282625DB0A5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A2F6BABC-2455-4B6F-AF50-3F5B4982CE02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D3EAA397-871B-4F3B-A515-E4FC43E9D59C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19B21563-4CCB-42B5-AD27-32992239854A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0F747A7F-8BE6-47BA-A2BA-D1A34A64A378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C12F6F6F-2B8A-4AC3-BEAA-8EEA8177168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D38C5C78-4ADC-473A-98CB-AFA05BC77282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9547BC01-6C57-4FCE-8E5A-38DC4A43AA0F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2382899E-D210-4CA3-A5CA-999830536FB9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4E7AA5D7-CE57-4906-BE4C-EC16F991A7FE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447FAB5A-8265-40DF-A4DF-87686909C6E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5C091A7D-EDA6-41A6-84CC-CE03E3FE4492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B0EC57C7-583C-4D30-9614-5687C9C94C5B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5ED98D0D-142C-412D-A245-0A7C97C4F6E0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43AFC1EB-0889-4D96-8092-DF33412E9E25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C89BA7A8-00AA-4D70-871B-C9BDEEAACE0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FEF56641-7689-43F1-A4E6-B9A137087C7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76051EDF-2F85-49BD-B806-EF79A67D51B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E7932C0A-4FA3-431C-9B78-2ABD2F4BFA84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ED204395-A341-4990-8435-8E6C1685BDE3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825E995E-31C8-4A81-A3C6-BDEEAE5CD68F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CE027612-14F7-4B27-BB82-C3A64F07E22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EB751183-148B-4E76-9257-06CE0E8C0D0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CEE411D9-1988-450C-B1C9-726ECA6A3B9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2AF12A96-0AD8-449E-A39A-C8E2E640105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6B6FBC94-763B-4470-AEC7-78528F7C3EDD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913B9C96-BB04-4966-B447-A89A7B50CE2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87D85CD4-4190-47B1-83AF-ED808795106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2D341EFD-262F-4046-8F13-7B275E4EC3B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E297D0FA-340A-43D2-A712-CCC2F316A32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95BCE150-22AC-47B4-A5F0-9759638CB9D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C8EE9B65-59A5-4E13-9CA2-DE0C043C837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20888B19-2039-4AFD-A1A7-3782F500C3A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0E411255-C969-4CD7-B4C6-96CBDC37AD62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D83F9FF8-57D2-46C4-AFEE-4ABC294E4F7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A8392B13-79A2-4719-BF46-8BA9D4527B9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7827A8D2-7E16-4697-BC83-D45E8296329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2C34E7E1-EFFF-44FE-9AEE-57A9CDAE4B4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9ED96B7E-A955-4473-882A-544BDBF4927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67EE29C1-EF2C-472F-93CF-540990BC14B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7B145D95-6D50-482F-9870-2F655D4911D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374AAD79-294E-4502-A9FF-AF725EA20E7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7B6B2FCD-BF16-42FD-BA5A-AF14B0EB24F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E1D3F381-BB59-47F1-B82B-AD6F44C9BC6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6D90F76C-275E-4BB1-B297-09CFCEA4F0B2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DFE5A81E-280C-45D8-987F-3BE27E3D9324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AAC93685-CE14-48F2-8F60-814C1ECC0D62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1E33B6F6-E8A2-4F0D-A77F-F091734934A8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D94256DA-CA04-4CF3-9065-8CC24219C0B3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45FA2580-3461-429D-8ABF-D9BB7B345794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3142CC4E-D300-48DF-90EC-139564030110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A4F7BB18-0E59-4DBD-9E7A-F948752749DC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244F4323-D445-45C2-BAA0-E2A0487E7681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1B12BC35-797B-4AC7-BCA2-BF5ECF3C2A63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A37A18CB-60BA-476A-9811-40A3610EAB0F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78D2229B-4B52-4BB3-9959-C137A7040EB1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9BD69256-267C-4F2D-A893-6F2FF4C301AC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1573F53B-E902-48C3-8C7C-5BFD16D7C892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B7E336D9-891D-4048-AF9E-D8F9BFAD1451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51FD68D2-B5B1-4D47-94A9-B462E15FC256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79A8F57C-7ED5-41EC-AC2F-FBA992E0F61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96831434-0489-47C9-881D-90E6D47635FA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132B9109-093F-4442-9BF7-8BDEABADA349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518A6796-1D81-473F-BF8D-DB7D770B1559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D497ACAF-0775-4688-B52D-2536266E246D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C2796479-2744-4FF4-8450-28959964CE3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ED1FBFC9-865F-4CC0-B0AD-C33E9C7B42B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0D095331-6A67-4761-A051-B7D71118AD4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5525DB4D-3669-45F1-9FE3-A86CEB77EBE5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41CFA577-D3CF-49E9-9420-54C8336878D2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3E1C2E79-950E-47B3-B8D7-35B2E31633F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7C648AED-0279-4EAE-8558-73C7B10C0B95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F420A7D3-0AD7-4D22-911D-AF9BD0E87A4D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95B92144-5C00-4C6B-854B-C77AC773D3C8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67BD1229-D571-478E-887B-0A3A41DDF216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5866CD83-C846-435E-A874-2CCDD84F380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EF8085BE-6442-42A3-B64C-562F379DBF7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185A749C-1386-4C03-8C01-D553D724087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EC909A26-766C-46E8-8E7D-1FEC80AC8190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6A14CBBF-7E07-4A2E-A906-8B675F6155FB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3E8545E0-B990-468D-844B-D64B10124AD1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89206FB5-F09C-4211-869D-4218A4C5AE7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C351F133-7982-42D3-9955-6004E02DDA4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86E7D7CF-7A9C-456D-B4CB-C67A0818716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33171799-7C55-4D50-ABCA-0E15BC28730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899B65A0-6488-4210-B8E1-C36AB8139588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BA1E6B47-1576-4F7C-9651-09FA43E7499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79FB7DFD-E7E1-42AD-B0D4-6B8C75B1512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75A05FFE-7690-429B-A796-2DD80BD0F61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8D654851-7EDC-4E91-86DB-1A9A24D6920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E3B68BF4-903A-42E3-92A1-746720B86B9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FEFD7BD6-63C3-4680-9D6B-8C07C4502EA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C318A195-79D1-4F2F-8494-70DFCE8EF35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C22BF6F0-0133-494E-B2E9-DF7B19B79A83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FE3796ED-B8B8-4CBB-85D9-7565CDA1A61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11751DAB-EDA7-4F69-B9ED-9A121FFA9B2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639BE7BB-83A7-400D-89C9-C22C2F49DF3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560ED3E9-79AC-4BD0-ADE7-3B296278DAB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06025581-A419-4636-BC78-D064D1A4702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9CD03FD8-824F-42DE-BC81-20655FE4A0A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4E1F8BC3-A5DD-444B-A913-F3D2379C1F2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912DB39D-F4CE-4910-AD70-D0E7917B149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2E925662-2029-49B9-A684-20824966DDC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8E00A909-9BC0-4B2B-ABAF-58438819EED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316A7407-06C2-400E-A32F-32F4E37EC360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781C0A16-DB0E-4DC3-946B-023993FCB11F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411643CB-C145-4057-8032-2F29D2DF1809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7B04C3A1-7910-45B9-8CCB-4A40FB25FDB7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99BD4917-0366-4A06-9224-313F34C0FDED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76ABDED0-DFA8-4E63-9D82-3300469AB204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132A344F-09FF-42EB-8EE1-F86B7AF970BB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1E32DDCC-5534-4D3A-8D73-1EB3CE221240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4FC6C415-A442-473F-BB11-29BECAC24A9F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2591E26F-06C2-4266-BF87-021D36301961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53E9B4EF-3BA9-4319-A2E8-858123C6B73B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4C2C71F2-54C0-43FA-A5F9-50C9935591C1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CFA7EF2F-CF30-42F6-B41B-752DE48AC28B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45DA505F-E239-41B0-8FB2-845FB6FFF7AB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AAEB11D6-302E-4055-B91D-0F5E81E72C2F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3C06390E-148D-4CB2-8907-8CB01D547D01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0D1A91B6-8DFD-422B-938E-CE8BA48679B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4593973F-0942-49A6-B5EE-59C29720A934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76ED8165-FD88-4D9E-AE64-45C2D96BCDF5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C53E0B3D-057F-4961-B217-0125832254E7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996FC879-D892-4FE4-A4A4-3ECFAECDC02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E535AC99-C8B1-4FA2-8A57-5DF00F971F0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AD3A66D1-5A44-4DEF-82E6-161A9C9AFD8C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68D31913-715A-4292-B746-F7DC4175D95A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4FE1659D-829C-4239-AADB-7EC574E19950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82EA2CC4-F98F-405E-AA1B-7AB0F0A88F48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BA96B52E-54D8-43D1-844E-FB45AB543CA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7F3692E1-C8A4-4689-92F2-1BC6F9B717C9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D83F2778-CD65-4E28-905D-75783AB31158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47605C55-05BD-4801-9A61-E9C15B27776F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0A128AA1-4C6A-48D9-8CA6-1F1699EC81AA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B191B499-2519-47F9-BBE6-04A2B65AE8B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054D5318-DB90-4640-9622-3656C49C7AA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49454E41-E3E7-4897-AE75-AF05D5C59F8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8BD02B57-F29A-410B-BEA8-13CFD65E4742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4E97D171-3CAD-4844-88C6-606EB84311D5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4EB2432D-9F29-4A18-BCF7-455A6379EFA1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200B342C-39A5-4E14-8C26-7EE50950CAE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084183E5-0EA9-426B-935B-245040F7CD6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7B319A42-A0FF-439F-B5AA-F60AA99D40C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EC3FA427-E0E8-430F-80AE-8E182DC6792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8C109C65-DCEC-473D-BEA6-DB650FF55F69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0698C089-79E4-4EAE-A38A-3F45D2A7BE2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8E407BA7-C0C1-4418-B65A-4A850BF720E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8F4CB81C-D872-4D5B-9B3B-C104AFCE599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498EAE93-2AEB-4BD0-B273-C71414A3318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B0438534-68AF-4928-B8C6-4D424892F77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DA3675A3-9CBD-4672-A13E-B13FDFEC492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588EDA63-083C-459A-9545-BE7FE19BA02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F8B0B671-3E0C-4A7B-993F-B8CFB00C7C7A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51F13E07-0807-45DF-9D95-9E587B4098E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4D6799D6-CD89-41B1-B643-FE1342BB766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06A32B22-B51D-4A8C-8A86-21F7536A395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EE8C4E6F-178F-4DB7-8543-4B75B281B26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6FD108B7-7A8C-41B2-BF3E-3B72E9A60C8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DC176393-4916-4CE5-84FF-4580DD054C7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E063B29A-E201-4E1E-B235-78864E19A77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C65ABDDC-7241-4535-8DF2-1D0A19B9392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DFE5FBA1-F263-47DB-90C0-078FF59D606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07DE15BA-C455-49B5-8F3D-442E4401D35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248A2B18-B593-457F-BBD0-6C998B3FD7D7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C0F871E7-BDAA-4816-AC8E-B53179A47D29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1B3DED50-68C5-49F6-B098-AC1FFCAE6FE8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1EECA076-F98A-4B9D-B10B-9B59707B9CE8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52E58C2E-EE5E-4AE8-987B-EA3118509FA8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2D972073-96BF-4139-92D9-9BADD30700E6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10547445-EA7A-4DF4-8C5F-3075859602F2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FB085103-B2B8-4A65-B69F-8F3C34F21A62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9835B10D-7291-40EF-83E6-E8FA1201F8D1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353E5BF3-B307-4E61-A8BD-F0D92BF8DCEA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DB4F4025-231D-492C-88FA-F4A007C098F5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D05F553F-E65B-48A3-B940-A7BEC358D16F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40EE650A-5F83-477E-825F-BD8B90FE4485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F25E0D8F-7F11-4F7C-9E7E-CFCC844265B4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910E51AF-BDBF-43D5-AFF1-FCE3898DD4C4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4EC9B3D3-8876-490B-8B0B-7EFC2A89155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6A25AED9-B6D4-4104-BF9C-DD1B0D409D0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024A4DB5-5738-49D9-B969-7EC13512CFEA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C360B32D-0613-418B-8EE2-DC51A761273C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18F225F8-DC2E-48B1-BBA1-777EB8CEECC9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9C8DE098-4393-4D6F-B403-9458F0729F49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0707E84B-AD39-4175-84DB-F6140A9D75A7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5778BD36-59CA-4E8E-9179-AE607406595D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04D51C7B-6B4C-49EA-9357-B516DFC6AA88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55B1A419-C3BB-4748-82B0-FE19F8428C06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B6E66ABD-11FD-4ECC-85EF-7FA095DB84F9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4DBDA1E8-584F-409D-8A2A-FE18B15BC18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F36ECE87-A425-40C4-A109-19F94B785803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AA38F4BC-3305-4D25-A314-572342274555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C9FD000D-8C12-4481-B85E-4A74FA751076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DE57003E-3041-464C-B9CF-2DB604EB82A3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C8A5E67D-583D-424F-B850-572E25A2103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C4C5906B-A7D9-4BC2-8188-7A01B021AC2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B1053621-1226-4AB2-84E4-A1313C3A858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8B51CC8C-DDD5-488D-B0F4-7124126EF398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C70D8327-4007-44ED-B227-1B63896E678A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4DDE91FA-0E0F-44DD-AE3B-B13133379678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001DED10-BF7E-46FA-9007-7C9DD229D29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3A1DB2D6-763A-460E-984F-22BE12A8496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8A99C955-8F97-4F7F-A957-CD3ECBC8CFE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90222086-0CFB-4A11-8830-035AD82C2ED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8C8DA198-951B-495A-9BAE-2A61F67DD891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12D4175C-1CC2-46FF-A2EB-E174DD3AA62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08E75F85-DC58-4F2B-A244-F3678E047DD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A2E64EA1-BBC3-4A8A-81CD-4D26B465B05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09C58DC3-67EF-49EB-A1B7-95B302ECEED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22B6BF67-86DC-426B-AEE6-C8F45362399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566949DE-BE8A-4983-BB31-1C4D3D65587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A6DB2775-26BD-417A-8579-86B5BF38636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4B17A22F-0795-4A43-9D44-4DADBCA61C6E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E1A399DF-1EFA-4099-8829-8D6070AA64F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1C4AD410-BF52-436F-B1DE-398E986755A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36715EED-0E68-46D0-A4E2-80CBE093D29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CD69154E-1ECC-420E-81DF-8882AC219FE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64056C04-16E5-4AB8-B62A-D6E2845739F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4C7DFDE5-CCEB-4F0E-8A27-BF663495C85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D3436F6B-876D-4F88-8F92-496B0E9F11C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646C76A5-11B2-4016-B5C4-B09B5D00369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5FB88A22-1984-4E6B-AA16-5629C3E71A0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6BE6B138-8DF8-4782-9B03-0F45F457210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0383D36E-9657-47DE-89F2-925EFD877734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CF2DEF3B-817B-4953-BC31-1C865B44A325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24B79E60-18B6-4E14-92B8-93C0773B13B7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DB8A3BD0-9034-4B5C-AC06-192D611C94AA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2E14D700-C8A5-4EA7-A4FF-CB5215E4DD28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061C6D2B-2FEF-45B8-B33F-ED0B262BD045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689E9032-5A94-4531-8CCB-FF886D62D7DB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C77CCB9D-4932-48E1-ADBD-64363430BCC5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98A9B779-7DE1-4CD0-A8A7-7A262BC3663D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1094E0DF-A576-4C3A-AB8C-17282D845E09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B9936693-D91A-4540-928A-385F6CC21713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D74AB88D-7D2F-4538-883A-0D050B7309E6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E9767B7B-D874-414D-BA81-63E0946A90C3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BB6DDD58-C9B4-4024-9C5F-646874412B1E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E5B77D26-C69C-49E8-BD98-31ADE8255EAA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12AA7D13-E58E-419F-95B5-73C9373F82A2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17B6A6BB-037D-42D5-BF1F-D8D607E0F12A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11696A05-0EFC-4C77-A33A-17590DC51834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49ED553E-6C33-4BD7-A322-3D4C5FE4F09D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262F6FF7-7467-476E-9F40-9A01D4ED8324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9DFB5B96-D0F5-4AB8-822B-D00EA1371111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8B44F7D3-101B-4A95-896A-E9F88A582DC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B70C42E7-44CB-402C-8A67-723AA8F6C46A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C1CBE64F-FF31-4098-A664-90C85FD6E5F2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0E1402E4-E945-40D4-9ACD-A9A665005135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CEF88AB4-9B5F-4382-B857-9550936807D7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C7B9103D-09CB-4A31-8423-04C36B30B5F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1234630F-5432-49D3-AEE8-3A698F51138F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681C4FA4-0743-485A-8C0B-3562F13C80E9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49834424-7C28-41E4-A8F9-5F7072EA6155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A63DD057-827C-4682-B364-937E465565C4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4065B39E-F8B4-4CBC-A66E-C0D46514B5A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0F5D725E-2C6D-46F7-9ACF-DB7B79C6DEA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4B0CB432-6314-46DD-B371-B10F006216F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074E7B07-2879-4161-9EC5-AC107F81A019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2F92E953-787A-48BD-A6BF-16F0E967B084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44156868-2A60-4888-98BD-EC353FCE235F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B25ADC2C-4D3D-4507-8BB9-DD4B82671D8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05A3ECBE-1F51-421D-A603-B76F731623B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827E3458-868B-492F-BD63-F222DF82D56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AEAA2C50-90C2-489F-93BD-177BFF984D0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C75EBE9D-DA79-4E42-8A92-6DA9424B1697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624812D6-B599-4AE9-B541-EB1B465275E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04184F2B-AD04-44DC-B51C-AB9FA47B8C5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26568CF6-CAEC-4A15-964B-D90A46027D6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CDBFEFC3-9AD9-4947-B5E4-AF52338C356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DE060AAA-91C3-4195-BF80-5FD035217AE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AD43473A-32C5-46A5-89C6-3F1CF195CF7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5B7D80C5-6B79-4FF5-8C5F-A9FB49F540A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0AE66405-E50A-4E2D-AD8B-11AA2F19AF9A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44D6DE8A-5CF6-4D48-ACE7-7044C2DF701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1A8C6C12-7DA9-4882-9E87-D68D3B46494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A4BD5F26-E7C8-4F3F-BCD1-F5290031C9C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66DA1BB9-FADC-489A-9D28-985DD94BF89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CEA4D58D-39FF-46F2-9F2C-C2DF76F07B5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D4683A72-A6BB-482E-B457-556044D1ACB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98129C37-BC84-41BA-9B1D-2133019CDBB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E4B5E279-5112-4E86-AB42-96049A87213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E79A7AF4-009E-4F7F-BBB9-9ABAE35789D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23E20801-0047-48C1-8219-433373CFA18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3DC58CA4-E825-4639-AA63-F78025477D78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EAAEC5D2-2301-4603-BCE6-A4CF941DA74F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87D8B090-6267-47E2-8F5B-D96D8F8FF74A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C57994D5-C739-4F3A-8FC1-07BF0D6337C8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6C11FB41-A45B-4B79-916E-4ED87870EF3E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0891951B-B991-4B6F-8737-310AE5FC3F8C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67B89720-FA13-4179-B00E-A5AFDE449957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775C5414-4C3E-4EF9-A5E2-24FEB7B3A9CC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850598EA-D0B8-45BB-90D7-A1098FEAEDCC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2841DE12-AF22-4F1F-9A72-95A579C24533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8E1A681A-E6F5-4F58-A8B5-3049096A1505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43332F9C-39FD-49AF-A2BF-D5B058EAE913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4CB46390-91D4-4C4A-AB34-ECE57A4C9B03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ABE57926-8CA4-4E51-9D15-4E5319E02CE8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98AA6837-140A-4B18-8334-EBA2E80C1468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CF0A95B8-D036-4AD7-AEA1-64081B249378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A782D291-A956-4D3C-A3C2-72FD5CC50617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6A76CAEC-2985-4F9D-B950-D2D76A506CE3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F0AD9F9A-BBBB-406E-A37B-CBD95B898139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07335AE7-BDB2-40BF-A614-486F0899D5DA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F147432C-0E57-4B79-9314-CC687613A6A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4DED1CBD-C89D-4050-B6B8-8E07696C1B51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1077B3AD-D216-4959-AC8D-A634A283C326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B442976D-32A6-4785-8B3B-94E961A5F95A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41E7CD56-6856-4ED8-80C2-C26D92FB005E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3910B158-4558-4E7A-9A16-17C100375871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67F4804E-B381-4A92-99DA-92F1CD3EAAD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F3CE29A7-509C-4CB7-96C6-8DC527372DD3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0F022ABF-7CBB-407A-9A72-2DCACEDC1C04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E21C2BBD-AC8F-4890-B7F5-703A25C172B6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DC0BD2D4-BA6E-40B5-B4BB-4C7F8A22367F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15CA0672-4A8B-41EA-B439-04A3A54A324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044B979E-025D-46EB-9824-5B72FBACB9B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162E7F69-A556-41F2-802E-7F5853E08DA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99D54A3B-9BE7-4B35-AFEE-E600F87961B1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557145FE-3DA3-4759-B3AC-B59FD69B7800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47B995F3-0592-49B5-A3BD-7FFF40B1B68D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568A99E0-45B9-4C6B-A6F3-4BD6123F90C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7A98B776-EB00-456B-A65B-D7D985F01C5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B9A99D32-1AA8-464E-BC52-304FDC813EB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89FDEB7B-1548-4C2D-9E15-5278E00407D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EF65FBE5-77E1-40BB-8911-32D2153B36B5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9C61A28C-64C0-410F-85F4-29A49A88811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050657AE-8311-412E-A0C0-84EC7E5433F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808A2F40-F1A5-46B1-9316-EE079CD8F82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E773D5E6-03A6-4C57-8E20-9B8602BD7D7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C2D3572C-21CA-4710-A56F-EA924978CE9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C7A9BFD7-C039-4F59-A473-48C858388A4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0C633EB8-3FC5-4771-839C-8050D4199F4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2EEA9A97-183F-48D3-B91D-62EB522F984A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9F6BFCC5-2C81-4211-A1B2-89EDD8D25FD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7410BEA9-D7EC-469B-A08F-FF130876FFD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173F128F-58C5-47A9-BA11-83BE1719AC0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5BCB3CED-71ED-4A49-9A52-5727D407B223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2FAACA3C-5EB5-42C5-B252-B94886CE47D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6DDA5219-9371-4DF4-87F0-DF83F643FE2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704800BF-C85F-46EF-986A-24208A083ED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2ADC8FB5-FB66-4E51-BB1F-E935FB9CE8F1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44A6BCD0-8555-41ED-ADF7-DC07B54593B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0918E407-BC6A-4C13-8FAE-8DFB947413B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96B9F5FE-6CD8-4CC7-B527-4BD5A6B3DD1D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249EFE62-4BF7-4045-A34A-1558D570EE94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A6CEF121-1361-4683-9B87-240E4C3E88C3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952F5822-3317-4A17-8D56-900703FFE84C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9422C9E1-C9F6-4AF1-8286-9CC655D0AF6E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054C22D6-6068-420B-88B0-6FECAA3C9030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7515C5FD-A729-4427-BC7C-1060956D6BD5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F204275C-CD8D-499E-8E3A-4D251712D0F5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972A69B4-6BBA-40BD-90B9-3B932BD163E2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13450798-D162-4E58-9CCD-6220C1435F20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Malenfant Martin (DRBSL) (Rimouski)</author>
    <author>Malenfant Martin (DRBSL) (Matane)</author>
  </authors>
  <commentList>
    <comment ref="F8" authorId="0" shapeId="0" xr:uid="{2A927AE2-93E7-47D8-BEF1-3E4F32178F73}">
      <text>
        <r>
          <rPr>
            <sz val="9"/>
            <color indexed="81"/>
            <rFont val="Tahoma"/>
            <family val="2"/>
          </rPr>
          <t xml:space="preserve">
Une entrée d'argent va au débit et une sortie au crédit</t>
        </r>
      </text>
    </comment>
    <comment ref="H8" authorId="0" shapeId="0" xr:uid="{A0D99E2D-5663-4E57-854B-72845E4511E5}">
      <text>
        <r>
          <rPr>
            <sz val="9"/>
            <color indexed="81"/>
            <rFont val="Tahoma"/>
            <family val="2"/>
          </rPr>
          <t xml:space="preserve">
Une augmentation de la marge de crédit va au crédit et une baisse au débit</t>
        </r>
      </text>
    </comment>
    <comment ref="J8" authorId="0" shapeId="0" xr:uid="{E6FDD0E8-3922-4E6E-8BBA-620A548F2D4B}">
      <text>
        <r>
          <rPr>
            <sz val="9"/>
            <color indexed="81"/>
            <rFont val="Tahoma"/>
            <family val="2"/>
          </rPr>
          <t xml:space="preserve">
Une augmentation de l'utilisation des cartes de crédit va au crédit et une baisse au débit</t>
        </r>
      </text>
    </comment>
    <comment ref="L8" authorId="1" shapeId="0" xr:uid="{0E3E299D-7A42-46AF-8A26-CAB4DD6D92BA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N8" authorId="1" shapeId="0" xr:uid="{FFE48E02-562A-4207-8D6F-6231AA858E65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P8" authorId="1" shapeId="0" xr:uid="{846245AC-CD7C-4950-946D-9733C0397336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R8" authorId="1" shapeId="0" xr:uid="{F5384816-E581-4536-831B-7A683BE77837}">
      <text>
        <r>
          <rPr>
            <sz val="9"/>
            <color indexed="81"/>
            <rFont val="Tahoma"/>
            <family val="2"/>
          </rPr>
          <t xml:space="preserve">
Un produit ou revenu va au crédit</t>
        </r>
      </text>
    </comment>
    <comment ref="T8" authorId="0" shapeId="0" xr:uid="{21BEF52B-77EC-44AE-8D7C-B9BECE815C93}">
      <text>
        <r>
          <rPr>
            <sz val="9"/>
            <color indexed="81"/>
            <rFont val="Tahoma"/>
            <family val="2"/>
          </rPr>
          <t xml:space="preserve">
Un produit ou revenu va au crédit
</t>
        </r>
      </text>
    </comment>
    <comment ref="V8" authorId="0" shapeId="0" xr:uid="{D44B36D3-7D4B-4565-84D4-C46D00304FD8}">
      <text>
        <r>
          <rPr>
            <sz val="9"/>
            <color indexed="81"/>
            <rFont val="Tahoma"/>
            <family val="2"/>
          </rPr>
          <t xml:space="preserve">
Un produit ou revenu va au crédit
Ventes complémentaires de fruits, légumes ou autres aliments produits à l'extérieur de la ferme</t>
        </r>
      </text>
    </comment>
    <comment ref="X8" authorId="1" shapeId="0" xr:uid="{FEF71ACD-C877-4A00-906C-C44B99717AE4}">
      <text>
        <r>
          <rPr>
            <sz val="9"/>
            <color indexed="81"/>
            <rFont val="Tahoma"/>
            <family val="2"/>
          </rPr>
          <t xml:space="preserve">
Un produit ou revenu va au crédit
Ventes d'autres productions agricoles ou alimentaires fermiers: œufs, produits de l'érable, produits transformés, viandes, etc.</t>
        </r>
      </text>
    </comment>
    <comment ref="Z8" authorId="0" shapeId="0" xr:uid="{B6F53376-660F-414B-ADBA-9AFECCC08B41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B8" authorId="0" shapeId="0" xr:uid="{E4350CD9-1437-48BF-B125-9B99F3C2A1A2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D8" authorId="0" shapeId="0" xr:uid="{E30FAA59-2B74-49F8-9787-1511A1790CFD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F8" authorId="0" shapeId="0" xr:uid="{9D9B31A7-3083-462E-A815-2E55CC7CB2DB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H8" authorId="0" shapeId="0" xr:uid="{4A99E16F-45BF-4E1A-BB21-E17A7E4F807F}">
      <text>
        <r>
          <rPr>
            <sz val="9"/>
            <color indexed="81"/>
            <rFont val="Tahoma"/>
            <family val="2"/>
          </rPr>
          <t xml:space="preserve">
Un produit ou revenu 
va au crédit</t>
        </r>
      </text>
    </comment>
    <comment ref="AJ8" authorId="0" shapeId="0" xr:uid="{9CEFCC76-6310-4BF6-B16C-DFE029D8AD32}">
      <text>
        <r>
          <rPr>
            <sz val="9"/>
            <color indexed="81"/>
            <rFont val="Tahoma"/>
            <family val="2"/>
          </rPr>
          <t xml:space="preserve">
Un produit ou revenu va au crédit
Revenus d'activités non agricoles</t>
        </r>
      </text>
    </comment>
    <comment ref="AL8" authorId="1" shapeId="0" xr:uid="{6E2D1037-E428-46FD-A1AF-6395C4F4938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N8" authorId="1" shapeId="0" xr:uid="{E67DD0B0-941E-42F6-BDA2-AFB7BF245923}">
      <text>
        <r>
          <rPr>
            <sz val="9"/>
            <color indexed="81"/>
            <rFont val="Tahoma"/>
            <family val="2"/>
          </rPr>
          <t xml:space="preserve">
Une charge ou dépense va au débit
Compost, fumier, chaux, BRF, etc.</t>
        </r>
      </text>
    </comment>
    <comment ref="AP8" authorId="1" shapeId="0" xr:uid="{2E63CC2A-3DBC-4720-8ACE-D4B368E6B53C}">
      <text>
        <r>
          <rPr>
            <sz val="9"/>
            <color indexed="81"/>
            <rFont val="Tahoma"/>
            <family val="2"/>
          </rPr>
          <t xml:space="preserve">
Une charge ou dépense va au débit
Pesticides, produits de lutte biologique, remplacement de filets</t>
        </r>
      </text>
    </comment>
    <comment ref="AR8" authorId="1" shapeId="0" xr:uid="{CBB3F3EF-34CA-4158-A56F-04D954ABD08F}">
      <text>
        <r>
          <rPr>
            <sz val="9"/>
            <color indexed="81"/>
            <rFont val="Tahoma"/>
            <family val="2"/>
          </rPr>
          <t xml:space="preserve">
Une charge ou dépense va au débit
Dépenses d'irrigation, pièces, services de mécanique</t>
        </r>
      </text>
    </comment>
    <comment ref="AT8" authorId="1" shapeId="0" xr:uid="{BB57374F-670D-4300-BD94-E0F948CD5991}">
      <text>
        <r>
          <rPr>
            <sz val="9"/>
            <color indexed="81"/>
            <rFont val="Tahoma"/>
            <family val="2"/>
          </rPr>
          <t xml:space="preserve">
Une charge ou dépense va au débit
Essence/diésel pour les tracteurs
</t>
        </r>
      </text>
    </comment>
    <comment ref="AV8" authorId="1" shapeId="0" xr:uid="{ECA6D534-BD3D-4F41-A464-6668C788D12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X8" authorId="0" shapeId="0" xr:uid="{7CA44301-08E8-4FEF-B219-AE3D6B11CE0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AZ8" authorId="1" shapeId="0" xr:uid="{710CC985-2779-4CD1-A9C6-D33066C8996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B8" authorId="0" shapeId="0" xr:uid="{27C12370-5C54-4A46-9975-1F38EE5AF0E9}">
      <text>
        <r>
          <rPr>
            <sz val="9"/>
            <color indexed="81"/>
            <rFont val="Tahoma"/>
            <family val="2"/>
          </rPr>
          <t xml:space="preserve">
Une charge ou dépense va au débit
Petits outils, articles génériques de quincaillerie, vêtements de travail, équipements de protection</t>
        </r>
      </text>
    </comment>
    <comment ref="BD8" authorId="0" shapeId="0" xr:uid="{28BF413F-BE2B-424F-9063-316C5A72D3A6}">
      <text>
        <r>
          <rPr>
            <sz val="9"/>
            <color indexed="81"/>
            <rFont val="Tahoma"/>
            <family val="2"/>
          </rPr>
          <t xml:space="preserve">
Une charge ou dépense va au débit
Bâches, paillis de plastique, cordes, clips pour tuteurage, goutte à goutte</t>
        </r>
      </text>
    </comment>
    <comment ref="BF8" authorId="1" shapeId="0" xr:uid="{70F069C9-435D-4F88-A579-2EB4371A85E4}">
      <text>
        <r>
          <rPr>
            <sz val="9"/>
            <color indexed="81"/>
            <rFont val="Tahoma"/>
            <family val="2"/>
          </rPr>
          <t xml:space="preserve">
Une charge ou dépense va au débit
Salaires, retenues à la source</t>
        </r>
      </text>
    </comment>
    <comment ref="BH8" authorId="1" shapeId="0" xr:uid="{CFC2BF43-EDA8-4314-817A-E8DD160487F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J8" authorId="1" shapeId="0" xr:uid="{0BFEDEEE-B249-4EDC-9128-426BDC0E0D2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L8" authorId="1" shapeId="0" xr:uid="{CD4B51EF-213C-4F28-94F9-7FC93FE78C0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N8" authorId="0" shapeId="0" xr:uid="{BBB78B83-699A-4CEA-B49C-3F451380349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P8" authorId="1" shapeId="0" xr:uid="{9D2F87E5-2D4D-45D8-BB1E-528D03B041D9}">
      <text>
        <r>
          <rPr>
            <sz val="9"/>
            <color indexed="81"/>
            <rFont val="Tahoma"/>
            <family val="2"/>
          </rPr>
          <t xml:space="preserve">
Une charge ou dépense va au débit
Agronomes, comptables, ingénieurs, etc.</t>
        </r>
      </text>
    </comment>
    <comment ref="BR8" authorId="0" shapeId="0" xr:uid="{7116D9BC-26D4-42DA-A52B-2E2892CBB144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T8" authorId="0" shapeId="0" xr:uid="{59C3F650-F2A8-4572-9BC8-8FFE200380C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V8" authorId="0" shapeId="0" xr:uid="{0AFF2EEE-D8CA-475A-8F41-E2E2D5EDBC3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X8" authorId="1" shapeId="0" xr:uid="{A8C233B5-CBA5-4A25-BAFD-1F7DE1D31226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BZ8" authorId="0" shapeId="0" xr:uid="{90CEADA8-1ED8-43D4-AB7B-BC1C5B200B2A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B8" authorId="0" shapeId="0" xr:uid="{5D7B10F4-825B-45C3-B50F-C93AB185B2CE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D8" authorId="0" shapeId="0" xr:uid="{8F393271-AE12-4DB7-BCB4-52DF6B21D94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F8" authorId="1" shapeId="0" xr:uid="{FA121FD5-19AD-44A7-965B-FABC3751E452}">
      <text>
        <r>
          <rPr>
            <sz val="9"/>
            <color indexed="81"/>
            <rFont val="Tahoma"/>
            <family val="2"/>
          </rPr>
          <t xml:space="preserve">
Une charge ou dépense va au débit
Idéalement séparée de celle de la serre</t>
        </r>
      </text>
    </comment>
    <comment ref="CH8" authorId="0" shapeId="0" xr:uid="{497130A4-FAFB-48F2-8691-E3F38CB26BEB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J8" authorId="0" shapeId="0" xr:uid="{13BE041A-3C84-4CAD-B041-F10EBAF23E48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L8" authorId="0" shapeId="0" xr:uid="{11DECE18-9CC6-4176-8B2B-D738C8B9A0E7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N8" authorId="0" shapeId="0" xr:uid="{66A363EC-C426-4ACF-AC5B-DC566E603552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P8" authorId="0" shapeId="0" xr:uid="{F042B3C7-2313-481D-992F-26AE7EA05735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R8" authorId="0" shapeId="0" xr:uid="{B41C2F41-BC83-4F44-BFD6-C27241B801FF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T8" authorId="0" shapeId="0" xr:uid="{A8C4528F-82E7-45F6-BE6C-ED4CDE36F9FD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V8" authorId="0" shapeId="0" xr:uid="{56C5E4BC-48FD-4AD0-AF01-77DCBB214A59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X8" authorId="0" shapeId="0" xr:uid="{7C1314E8-CF00-4B62-860F-D361AB3AA47C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CZ8" authorId="0" shapeId="0" xr:uid="{F336C9C6-5C7C-4B19-9A98-A19CDFBF0570}">
      <text>
        <r>
          <rPr>
            <sz val="9"/>
            <color indexed="81"/>
            <rFont val="Tahoma"/>
            <family val="2"/>
          </rPr>
          <t xml:space="preserve">
Une charge ou dépense va au débit</t>
        </r>
      </text>
    </comment>
    <comment ref="DB8" authorId="0" shapeId="0" xr:uid="{2206937E-8085-45B0-85CB-96788F62F2E1}">
      <text>
        <r>
          <rPr>
            <sz val="9"/>
            <color indexed="81"/>
            <rFont val="Tahoma"/>
            <family val="2"/>
          </rPr>
          <t xml:space="preserve">
Une augmentation de la TPS à recevoir va au débit et un remboursement va au crédit</t>
        </r>
      </text>
    </comment>
    <comment ref="DD8" authorId="0" shapeId="0" xr:uid="{D661C7CC-3075-46AD-B8A5-9710CC1E2279}">
      <text>
        <r>
          <rPr>
            <sz val="9"/>
            <color indexed="81"/>
            <rFont val="Tahoma"/>
            <family val="2"/>
          </rPr>
          <t xml:space="preserve">
Une augmentation de la TVQ  à recevoir va au débit et un remboursement va au crédit</t>
        </r>
      </text>
    </comment>
    <comment ref="DF8" authorId="0" shapeId="0" xr:uid="{2F0A0927-20CE-4112-AAD1-C06CD73F0C94}">
      <text>
        <r>
          <rPr>
            <sz val="9"/>
            <color indexed="81"/>
            <rFont val="Tahoma"/>
            <family val="2"/>
          </rPr>
          <t xml:space="preserve">
Une augmentation des comptes clients va au débit et une baisse au crédit</t>
        </r>
      </text>
    </comment>
    <comment ref="DH8" authorId="0" shapeId="0" xr:uid="{6764A864-76D9-4B9B-A662-8C832B41F047}">
      <text>
        <r>
          <rPr>
            <sz val="9"/>
            <color indexed="81"/>
            <rFont val="Tahoma"/>
            <family val="2"/>
          </rPr>
          <t xml:space="preserve">
Une augmentation des stocks (fruits, légumes) va au débit et une baisse au crédit</t>
        </r>
      </text>
    </comment>
    <comment ref="DJ8" authorId="0" shapeId="0" xr:uid="{06C6DC8D-13C1-477D-93C5-AE3A09C26607}">
      <text>
        <r>
          <rPr>
            <sz val="9"/>
            <color indexed="81"/>
            <rFont val="Tahoma"/>
            <family val="2"/>
          </rPr>
          <t xml:space="preserve">
Une augmentation des actifs MT (machinerie et équipements) va au débit et une baisse au crédit</t>
        </r>
      </text>
    </comment>
    <comment ref="DL8" authorId="0" shapeId="0" xr:uid="{D803D28B-6699-4B8B-A957-6B79EA0FEF4E}">
      <text>
        <r>
          <rPr>
            <sz val="9"/>
            <color indexed="81"/>
            <rFont val="Tahoma"/>
            <family val="2"/>
          </rPr>
          <t xml:space="preserve">
Une augmentation des actifs LT (bâtiments, fonds de terres, placements, etc.) va au débit et une baisse au crédit</t>
        </r>
      </text>
    </comment>
    <comment ref="DN8" authorId="0" shapeId="0" xr:uid="{3AFA2546-953E-488C-BF4A-E5A1B599DF90}">
      <text>
        <r>
          <rPr>
            <sz val="9"/>
            <color indexed="81"/>
            <rFont val="Tahoma"/>
            <family val="2"/>
          </rPr>
          <t xml:space="preserve">
Une augmentation des comptes fournisseurs va au crédit et une baisse au débit</t>
        </r>
      </text>
    </comment>
    <comment ref="DP8" authorId="0" shapeId="0" xr:uid="{98906DD0-9861-460E-B33C-56881847D0AE}">
      <text>
        <r>
          <rPr>
            <sz val="9"/>
            <color indexed="81"/>
            <rFont val="Tahoma"/>
            <family val="2"/>
          </rPr>
          <t xml:space="preserve">
Une augmentation des emprunts MT va au crédit et une baisse au débit</t>
        </r>
      </text>
    </comment>
    <comment ref="DR8" authorId="0" shapeId="0" xr:uid="{91A1B9D9-4C64-44AE-AB51-181F2BB75FA7}">
      <text>
        <r>
          <rPr>
            <sz val="9"/>
            <color indexed="81"/>
            <rFont val="Tahoma"/>
            <family val="2"/>
          </rPr>
          <t xml:space="preserve">
Une augmentation des emprunts LT va au crédit et une baisse au débit</t>
        </r>
      </text>
    </comment>
    <comment ref="DT8" authorId="0" shapeId="0" xr:uid="{6FA8E58F-2565-4A8D-BF18-035AC7871AD0}">
      <text>
        <r>
          <rPr>
            <sz val="9"/>
            <color indexed="81"/>
            <rFont val="Tahoma"/>
            <family val="2"/>
          </rPr>
          <t xml:space="preserve">
Une augmentattion de l'avoir va au crédit et une baisse au débit</t>
        </r>
      </text>
    </comment>
  </commentList>
</comments>
</file>

<file path=xl/sharedStrings.xml><?xml version="1.0" encoding="utf-8"?>
<sst xmlns="http://schemas.openxmlformats.org/spreadsheetml/2006/main" count="4015" uniqueCount="154">
  <si>
    <t>Fonctionnement du logiciel</t>
  </si>
  <si>
    <t xml:space="preserve">   Auteurs:</t>
  </si>
  <si>
    <t xml:space="preserve"> Martin Malenfant, agr., conseiller en économie et gestion, MAPAQ, DRBSL</t>
  </si>
  <si>
    <t xml:space="preserve"> Isabelle Tessier, agr., conseillère en économie et gestion, MAPAQ, DRCNCA</t>
  </si>
  <si>
    <t xml:space="preserve">   Collaboration: CETAB +</t>
  </si>
  <si>
    <t xml:space="preserve">   Mise en garde: l'utilisateur demeure le seul responsable des résultats obtenus et de </t>
  </si>
  <si>
    <t xml:space="preserve">   l'interprétation qui peut en découler.</t>
  </si>
  <si>
    <t>Notions comptables</t>
  </si>
  <si>
    <t>Calcul de la TPS et de la TVQ</t>
  </si>
  <si>
    <t>Extraction de la TPS et de la TVQ</t>
  </si>
  <si>
    <t>Montant avant taxes:</t>
  </si>
  <si>
    <t>*</t>
  </si>
  <si>
    <t>Montant avec taxes:</t>
  </si>
  <si>
    <t>TPS (5%)</t>
  </si>
  <si>
    <t>TVQ (9,975%)</t>
  </si>
  <si>
    <t>Total</t>
  </si>
  <si>
    <t>*:</t>
  </si>
  <si>
    <t>Les chiffres à modifier sont en vert</t>
  </si>
  <si>
    <t>Plan comptable</t>
  </si>
  <si>
    <t>Actif</t>
  </si>
  <si>
    <t>Encaisse</t>
  </si>
  <si>
    <t>TPS</t>
  </si>
  <si>
    <t>TVQ</t>
  </si>
  <si>
    <t>Comptes clients</t>
  </si>
  <si>
    <t>Stock</t>
  </si>
  <si>
    <t>Immobilisations moyen terme</t>
  </si>
  <si>
    <t>Immobilisations long terme</t>
  </si>
  <si>
    <t>Passif</t>
  </si>
  <si>
    <t>Marge de crédit</t>
  </si>
  <si>
    <t>Visa, Mastercard, etc.</t>
  </si>
  <si>
    <t>Comptes fournisseurs</t>
  </si>
  <si>
    <t>Emprunt moyen terme</t>
  </si>
  <si>
    <t>Emprunt long terme</t>
  </si>
  <si>
    <t>Avoir</t>
  </si>
  <si>
    <t>Avoir du propriétaire</t>
  </si>
  <si>
    <t>Année financière:</t>
  </si>
  <si>
    <t>Actif court terme</t>
  </si>
  <si>
    <t>Passif court terme</t>
  </si>
  <si>
    <t>Légumes et fruits produits à la ferme (Produits)</t>
  </si>
  <si>
    <t>Produits</t>
  </si>
  <si>
    <t>Charges variables et fixes</t>
  </si>
  <si>
    <t>Actif moyen long terme</t>
  </si>
  <si>
    <t>Passif moyen long terme</t>
  </si>
  <si>
    <t>Date</t>
  </si>
  <si>
    <t>Description</t>
  </si>
  <si>
    <t>N°</t>
  </si>
  <si>
    <t>Ventes à la ferme</t>
  </si>
  <si>
    <t>Ventes en panier</t>
  </si>
  <si>
    <t>Ventes en marché public</t>
  </si>
  <si>
    <t>Ventes en épicerie</t>
  </si>
  <si>
    <t>Ventes de produits achetés</t>
  </si>
  <si>
    <t>Ventes d'autres produits de la ferme</t>
  </si>
  <si>
    <t>Agri-investissement et Agri-Québec</t>
  </si>
  <si>
    <t>Locations diverses</t>
  </si>
  <si>
    <t>Travaux à forfait</t>
  </si>
  <si>
    <t>Remboursement intérêts</t>
  </si>
  <si>
    <t>Escomptes</t>
  </si>
  <si>
    <t>Autres revenus</t>
  </si>
  <si>
    <t>Semences et plants</t>
  </si>
  <si>
    <t>Fertilisation et amendements</t>
  </si>
  <si>
    <t>Phytoprotection</t>
  </si>
  <si>
    <t>Entretien machinerie et équipements</t>
  </si>
  <si>
    <t>Carburant, lubrifiants pour les équipements de la ferme</t>
  </si>
  <si>
    <t>Énergie serre (propane, biomasse, électricité)</t>
  </si>
  <si>
    <t>Location d'équipements</t>
  </si>
  <si>
    <t>Quincaillerie, outillages</t>
  </si>
  <si>
    <t>Approvisionnements (matériel cultural)</t>
  </si>
  <si>
    <t>Main d'œuvre de production</t>
  </si>
  <si>
    <t>Salaires permanents</t>
  </si>
  <si>
    <t>Intérêts sur emprunts court terme et frais bancaires</t>
  </si>
  <si>
    <t>Entretien bâtiments et fonds de terre</t>
  </si>
  <si>
    <t>Assurances</t>
  </si>
  <si>
    <t>Honoraires professionnels</t>
  </si>
  <si>
    <t>Formations et représentation</t>
  </si>
  <si>
    <t>Taxes foncières</t>
  </si>
  <si>
    <t>Impôts</t>
  </si>
  <si>
    <t>Location de terres et/ou bâtiments</t>
  </si>
  <si>
    <t>Télécommunications</t>
  </si>
  <si>
    <t>Fournitures de bureau</t>
  </si>
  <si>
    <t>Cotisations</t>
  </si>
  <si>
    <t>Électricité</t>
  </si>
  <si>
    <t>Intérêts MLT</t>
  </si>
  <si>
    <t>Charges liées à d'autres productions</t>
  </si>
  <si>
    <t>Achats de produits pour revente</t>
  </si>
  <si>
    <t>Marketing, publicité, site web</t>
  </si>
  <si>
    <t>Frais association et certification</t>
  </si>
  <si>
    <t>Frais de ventes et transport</t>
  </si>
  <si>
    <t>Entretien, carburant et immatriculattion des véhicules de livraison</t>
  </si>
  <si>
    <t>Emballages et contenants pour la mise en marché</t>
  </si>
  <si>
    <t>Administration</t>
  </si>
  <si>
    <t>Divers</t>
  </si>
  <si>
    <t>Validation</t>
  </si>
  <si>
    <t>Commentaires</t>
  </si>
  <si>
    <t>Mois</t>
  </si>
  <si>
    <t>Jour</t>
  </si>
  <si>
    <t>Débit</t>
  </si>
  <si>
    <t>Crédit</t>
  </si>
  <si>
    <t>Solde début</t>
  </si>
  <si>
    <t>Total du mois</t>
  </si>
  <si>
    <t>Solde du compte</t>
  </si>
  <si>
    <t>Mise en garde: l'utilisateur demeure le seul responsable des résultats obtenus et de l'interprétation qui peut en découler.</t>
  </si>
  <si>
    <t>Balance de vérification</t>
  </si>
  <si>
    <t xml:space="preserve">Total : </t>
  </si>
  <si>
    <t>Bilan</t>
  </si>
  <si>
    <t xml:space="preserve">Total de l'actif : </t>
  </si>
  <si>
    <t xml:space="preserve">Total du passif : </t>
  </si>
  <si>
    <t xml:space="preserve">Total du passif et de l'avoir : </t>
  </si>
  <si>
    <t>État des résultats</t>
  </si>
  <si>
    <t>Produits d'exploitation</t>
  </si>
  <si>
    <t>$</t>
  </si>
  <si>
    <t>Proportion</t>
  </si>
  <si>
    <t xml:space="preserve">Total des produits : </t>
  </si>
  <si>
    <t>Charges d'exploitation</t>
  </si>
  <si>
    <t xml:space="preserve">Total des charges : </t>
  </si>
  <si>
    <t xml:space="preserve">Bénéfice net : </t>
  </si>
  <si>
    <t>Coût de vie</t>
  </si>
  <si>
    <t>Apports</t>
  </si>
  <si>
    <t>Ratios et indicateurs</t>
  </si>
  <si>
    <t>Ratio de fonds de roulement</t>
  </si>
  <si>
    <t>Cible</t>
  </si>
  <si>
    <t>Actif à court terme</t>
  </si>
  <si>
    <t>&gt;1,2</t>
  </si>
  <si>
    <t>Passif à court terme</t>
  </si>
  <si>
    <t>Ratio de liquidité immédiate</t>
  </si>
  <si>
    <t>Encaisse + comptes clients</t>
  </si>
  <si>
    <t>&gt; 1</t>
  </si>
  <si>
    <t>Ratio autonomie financière</t>
  </si>
  <si>
    <t>&gt; 20 %</t>
  </si>
  <si>
    <t>Actif total</t>
  </si>
  <si>
    <t>% de charges</t>
  </si>
  <si>
    <t>Charges avant ISA</t>
  </si>
  <si>
    <t>&lt; 80 %</t>
  </si>
  <si>
    <t>Produits bruts</t>
  </si>
  <si>
    <t>Marge de sécurité</t>
  </si>
  <si>
    <t>Salaire, coût de vie</t>
  </si>
  <si>
    <t>CDR Max</t>
  </si>
  <si>
    <t>Remb. Capital + int. MLT</t>
  </si>
  <si>
    <t>Solde résiduel</t>
  </si>
  <si>
    <t>Rbst k:</t>
  </si>
  <si>
    <r>
      <rPr>
        <b/>
        <sz val="12"/>
        <color theme="0"/>
        <rFont val="Arial"/>
        <family val="2"/>
      </rPr>
      <t>Mise en garde</t>
    </r>
    <r>
      <rPr>
        <sz val="12"/>
        <color theme="0"/>
        <rFont val="Arial"/>
        <family val="2"/>
      </rPr>
      <t>: l'utilisateur demeure le seul responsable des résultats obtenus et de l'interprétation qui peut en découler.</t>
    </r>
  </si>
  <si>
    <t>Ventes sur le Web</t>
  </si>
  <si>
    <t xml:space="preserve">   Version septembre 2022</t>
  </si>
  <si>
    <t>https://cetab.bio/outils/registre-ventes</t>
  </si>
  <si>
    <t>https://cetab.bio/outils/registre-recoltes</t>
  </si>
  <si>
    <t>https://cetab.bio/outils/registre-temps</t>
  </si>
  <si>
    <t>https://cetab.bio/outils/budgets-maraichers</t>
  </si>
  <si>
    <t>Charges avant ISA*</t>
  </si>
  <si>
    <t>ISA*: Intérêts, salaires et amortissements</t>
  </si>
  <si>
    <t>&gt; 10 %</t>
  </si>
  <si>
    <t>Marge sur charges variables</t>
  </si>
  <si>
    <t>Charges variables</t>
  </si>
  <si>
    <t>Charges fixes</t>
  </si>
  <si>
    <t>55-65 %</t>
  </si>
  <si>
    <r>
      <t>1</t>
    </r>
    <r>
      <rPr>
        <vertAlign val="superscript"/>
        <sz val="12"/>
        <rFont val="Arial"/>
        <family val="2"/>
      </rPr>
      <t>er</t>
    </r>
    <r>
      <rPr>
        <sz val="12"/>
        <rFont val="Arial"/>
        <family val="2"/>
      </rPr>
      <t xml:space="preserve"> janvier au 31 décembre 2023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</si>
</sst>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#,##0.00\ &quot;$&quot;_);\(#,##0.00\ &quot;$&quot;\)"/>
    <numFmt numFmtId="8" formatCode="#,##0.00\ &quot;$&quot;_);[Red]\(#,##0.00\ &quot;$&quot;\)"/>
    <numFmt numFmtId="44" formatCode="_ * #,##0.00_)\ &quot;$&quot;_ ;_ * \(#,##0.00\)\ &quot;$&quot;_ ;_ * &quot;-&quot;??_)\ &quot;$&quot;_ ;_ @_ "/>
    <numFmt numFmtId="164" formatCode="[$-F800]dddd\,\ mmmm\ dd\,\ yyyy"/>
    <numFmt numFmtId="165" formatCode="#,##0.00\ _$_);\(#,##0.00\ _$\)"/>
    <numFmt numFmtId="166" formatCode="0.00_);[Red]\(0.00\)"/>
  </numFmts>
  <fonts count="3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indexed="22"/>
      <name val="Arial"/>
      <family val="2"/>
    </font>
    <font>
      <b/>
      <sz val="12"/>
      <color indexed="63"/>
      <name val="Arial"/>
      <family val="2"/>
    </font>
    <font>
      <sz val="10"/>
      <color indexed="8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  <font>
      <sz val="16"/>
      <name val="Arial"/>
      <family val="2"/>
    </font>
    <font>
      <sz val="16"/>
      <color theme="0"/>
      <name val="Arial"/>
      <family val="2"/>
    </font>
    <font>
      <sz val="20"/>
      <color theme="0"/>
      <name val="Arial"/>
      <family val="2"/>
    </font>
    <font>
      <sz val="20"/>
      <name val="Arial"/>
      <family val="2"/>
    </font>
    <font>
      <b/>
      <sz val="12"/>
      <color rgb="FF00B050"/>
      <name val="Arial"/>
      <family val="2"/>
    </font>
    <font>
      <b/>
      <sz val="16"/>
      <color rgb="FF00B050"/>
      <name val="Arial"/>
      <family val="2"/>
    </font>
    <font>
      <b/>
      <sz val="18"/>
      <color theme="0"/>
      <name val="Arial"/>
      <family val="2"/>
    </font>
    <font>
      <u/>
      <sz val="10"/>
      <color theme="10"/>
      <name val="Arial"/>
      <family val="2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1.5"/>
      <color theme="0"/>
      <name val="Arial"/>
      <family val="2"/>
    </font>
    <font>
      <b/>
      <sz val="24"/>
      <color theme="0"/>
      <name val="Arial"/>
      <family val="2"/>
    </font>
    <font>
      <vertAlign val="superscript"/>
      <sz val="12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65"/>
        <bgColor theme="0"/>
      </patternFill>
    </fill>
    <fill>
      <patternFill patternType="solid">
        <fgColor rgb="FF1F497D"/>
        <bgColor theme="0"/>
      </patternFill>
    </fill>
    <fill>
      <patternFill patternType="solid">
        <fgColor theme="3"/>
        <bgColor theme="0"/>
      </patternFill>
    </fill>
    <fill>
      <patternFill patternType="solid">
        <fgColor theme="0"/>
        <bgColor theme="0"/>
      </patternFill>
    </fill>
    <fill>
      <patternFill patternType="solid">
        <fgColor theme="3" tint="0.59999389629810485"/>
        <bgColor theme="0"/>
      </patternFill>
    </fill>
    <fill>
      <patternFill patternType="solid">
        <fgColor indexed="23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63"/>
        <bgColor theme="0"/>
      </patternFill>
    </fill>
    <fill>
      <patternFill patternType="solid">
        <fgColor theme="4" tint="-0.249977111117893"/>
        <bgColor theme="0"/>
      </patternFill>
    </fill>
    <fill>
      <patternFill patternType="solid">
        <fgColor indexed="22"/>
        <bgColor theme="0"/>
      </patternFill>
    </fill>
    <fill>
      <patternFill patternType="solid">
        <fgColor theme="0" tint="-0.249977111117893"/>
        <bgColor theme="0"/>
      </patternFill>
    </fill>
    <fill>
      <patternFill patternType="solid">
        <fgColor indexed="65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theme="1"/>
      </bottom>
      <diagonal/>
    </border>
    <border>
      <left style="thin">
        <color theme="0"/>
      </left>
      <right/>
      <top style="thin">
        <color theme="0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thin">
        <color theme="1"/>
      </bottom>
      <diagonal/>
    </border>
    <border>
      <left/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theme="1"/>
      </bottom>
      <diagonal/>
    </border>
    <border>
      <left/>
      <right style="thin">
        <color indexed="64"/>
      </right>
      <top style="thin">
        <color theme="0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0"/>
      </top>
      <bottom style="thin">
        <color theme="1"/>
      </bottom>
      <diagonal/>
    </border>
    <border>
      <left style="thin">
        <color theme="1"/>
      </left>
      <right/>
      <top style="thin">
        <color theme="0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0"/>
      </top>
      <bottom style="medium">
        <color indexed="64"/>
      </bottom>
      <diagonal/>
    </border>
    <border>
      <left/>
      <right style="thin">
        <color theme="1"/>
      </right>
      <top style="thin">
        <color theme="0"/>
      </top>
      <bottom style="medium">
        <color indexed="64"/>
      </bottom>
      <diagonal/>
    </border>
    <border>
      <left/>
      <right style="thin">
        <color theme="1"/>
      </right>
      <top style="thin">
        <color theme="0"/>
      </top>
      <bottom/>
      <diagonal/>
    </border>
    <border>
      <left style="thin">
        <color theme="1"/>
      </left>
      <right/>
      <top style="thin">
        <color theme="0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06">
    <xf numFmtId="0" fontId="0" fillId="0" borderId="0" xfId="0"/>
    <xf numFmtId="0" fontId="14" fillId="5" borderId="0" xfId="0" applyFont="1" applyFill="1" applyProtection="1">
      <protection locked="0"/>
    </xf>
    <xf numFmtId="0" fontId="4" fillId="2" borderId="0" xfId="0" applyFont="1" applyFill="1"/>
    <xf numFmtId="0" fontId="22" fillId="4" borderId="0" xfId="0" applyFont="1" applyFill="1" applyAlignment="1">
      <alignment horizontal="left"/>
    </xf>
    <xf numFmtId="0" fontId="0" fillId="2" borderId="0" xfId="0" applyFill="1"/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/>
    </xf>
    <xf numFmtId="0" fontId="19" fillId="2" borderId="0" xfId="0" applyFont="1" applyFill="1"/>
    <xf numFmtId="0" fontId="17" fillId="10" borderId="0" xfId="0" applyFont="1" applyFill="1"/>
    <xf numFmtId="0" fontId="16" fillId="2" borderId="0" xfId="0" applyFont="1" applyFill="1"/>
    <xf numFmtId="0" fontId="3" fillId="2" borderId="0" xfId="0" applyFont="1" applyFill="1"/>
    <xf numFmtId="0" fontId="20" fillId="2" borderId="0" xfId="0" applyFont="1" applyFill="1" applyAlignment="1">
      <alignment horizontal="right"/>
    </xf>
    <xf numFmtId="0" fontId="20" fillId="2" borderId="0" xfId="0" applyFont="1" applyFill="1"/>
    <xf numFmtId="0" fontId="23" fillId="2" borderId="0" xfId="3" applyFill="1"/>
    <xf numFmtId="0" fontId="6" fillId="2" borderId="0" xfId="0" applyFont="1" applyFill="1" applyAlignment="1">
      <alignment horizontal="left"/>
    </xf>
    <xf numFmtId="0" fontId="0" fillId="2" borderId="2" xfId="0" applyFill="1" applyBorder="1"/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9" fillId="4" borderId="4" xfId="0" applyFont="1" applyFill="1" applyBorder="1" applyAlignment="1" applyProtection="1">
      <alignment horizontal="center" vertical="center" wrapText="1"/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0" fontId="9" fillId="4" borderId="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9" fillId="4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locked="0" hidden="1"/>
    </xf>
    <xf numFmtId="0" fontId="8" fillId="4" borderId="1" xfId="0" applyFont="1" applyFill="1" applyBorder="1" applyAlignment="1" applyProtection="1">
      <alignment vertical="center" wrapText="1"/>
      <protection hidden="1"/>
    </xf>
    <xf numFmtId="0" fontId="4" fillId="2" borderId="1" xfId="0" applyFont="1" applyFill="1" applyBorder="1" applyAlignment="1">
      <alignment horizontal="center"/>
    </xf>
    <xf numFmtId="1" fontId="4" fillId="2" borderId="1" xfId="0" applyNumberFormat="1" applyFont="1" applyFill="1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4" fillId="4" borderId="5" xfId="0" applyFont="1" applyFill="1" applyBorder="1"/>
    <xf numFmtId="0" fontId="4" fillId="4" borderId="6" xfId="0" applyFont="1" applyFill="1" applyBorder="1"/>
    <xf numFmtId="0" fontId="4" fillId="4" borderId="7" xfId="0" applyFont="1" applyFill="1" applyBorder="1"/>
    <xf numFmtId="0" fontId="4" fillId="4" borderId="8" xfId="0" applyFont="1" applyFill="1" applyBorder="1"/>
    <xf numFmtId="0" fontId="4" fillId="4" borderId="0" xfId="0" applyFont="1" applyFill="1"/>
    <xf numFmtId="0" fontId="4" fillId="4" borderId="9" xfId="0" applyFont="1" applyFill="1" applyBorder="1"/>
    <xf numFmtId="0" fontId="5" fillId="2" borderId="0" xfId="0" applyFont="1" applyFill="1" applyAlignment="1">
      <alignment vertical="center" wrapText="1"/>
    </xf>
    <xf numFmtId="7" fontId="4" fillId="2" borderId="0" xfId="0" applyNumberFormat="1" applyFont="1" applyFill="1" applyAlignment="1">
      <alignment vertical="center" wrapText="1"/>
    </xf>
    <xf numFmtId="0" fontId="9" fillId="4" borderId="10" xfId="0" applyFont="1" applyFill="1" applyBorder="1" applyAlignment="1">
      <alignment horizontal="center" vertical="center" wrapText="1"/>
    </xf>
    <xf numFmtId="0" fontId="0" fillId="2" borderId="6" xfId="0" applyFill="1" applyBorder="1"/>
    <xf numFmtId="0" fontId="0" fillId="2" borderId="7" xfId="0" applyFill="1" applyBorder="1"/>
    <xf numFmtId="0" fontId="3" fillId="2" borderId="75" xfId="0" applyFont="1" applyFill="1" applyBorder="1" applyAlignment="1">
      <alignment horizontal="center" vertical="center" wrapText="1"/>
    </xf>
    <xf numFmtId="0" fontId="3" fillId="2" borderId="74" xfId="0" applyFont="1" applyFill="1" applyBorder="1" applyAlignment="1">
      <alignment horizontal="center" vertical="center" wrapText="1"/>
    </xf>
    <xf numFmtId="0" fontId="4" fillId="2" borderId="32" xfId="0" applyFont="1" applyFill="1" applyBorder="1" applyAlignment="1">
      <alignment horizontal="center" vertical="center" wrapText="1"/>
    </xf>
    <xf numFmtId="0" fontId="4" fillId="2" borderId="77" xfId="0" applyFont="1" applyFill="1" applyBorder="1" applyAlignment="1">
      <alignment horizontal="center" vertical="center" wrapText="1"/>
    </xf>
    <xf numFmtId="0" fontId="4" fillId="2" borderId="0" xfId="0" applyFont="1" applyFill="1" applyBorder="1" applyProtection="1">
      <protection locked="0"/>
    </xf>
    <xf numFmtId="0" fontId="4" fillId="4" borderId="0" xfId="0" applyFont="1" applyFill="1" applyBorder="1" applyProtection="1">
      <protection locked="0"/>
    </xf>
    <xf numFmtId="0" fontId="26" fillId="3" borderId="0" xfId="0" applyFont="1" applyFill="1" applyBorder="1" applyProtection="1">
      <protection locked="0"/>
    </xf>
    <xf numFmtId="0" fontId="9" fillId="2" borderId="0" xfId="0" applyFont="1" applyFill="1" applyBorder="1" applyProtection="1">
      <protection locked="0"/>
    </xf>
    <xf numFmtId="0" fontId="0" fillId="13" borderId="0" xfId="0" applyFill="1" applyBorder="1"/>
    <xf numFmtId="164" fontId="4" fillId="2" borderId="0" xfId="0" applyNumberFormat="1" applyFont="1" applyFill="1"/>
    <xf numFmtId="0" fontId="0" fillId="2" borderId="0" xfId="0" applyFill="1" applyBorder="1"/>
    <xf numFmtId="0" fontId="8" fillId="3" borderId="0" xfId="0" applyFont="1" applyFill="1" applyBorder="1" applyProtection="1">
      <protection locked="0"/>
    </xf>
    <xf numFmtId="165" fontId="4" fillId="5" borderId="1" xfId="0" applyNumberFormat="1" applyFont="1" applyFill="1" applyBorder="1" applyAlignment="1" applyProtection="1">
      <alignment shrinkToFit="1"/>
      <protection locked="0"/>
    </xf>
    <xf numFmtId="39" fontId="4" fillId="11" borderId="1" xfId="0" applyNumberFormat="1" applyFont="1" applyFill="1" applyBorder="1" applyAlignment="1" applyProtection="1">
      <alignment shrinkToFit="1"/>
      <protection locked="0"/>
    </xf>
    <xf numFmtId="39" fontId="4" fillId="2" borderId="1" xfId="0" applyNumberFormat="1" applyFont="1" applyFill="1" applyBorder="1" applyAlignment="1" applyProtection="1">
      <alignment shrinkToFit="1"/>
      <protection locked="0"/>
    </xf>
    <xf numFmtId="39" fontId="4" fillId="12" borderId="1" xfId="0" applyNumberFormat="1" applyFont="1" applyFill="1" applyBorder="1" applyAlignment="1" applyProtection="1">
      <alignment shrinkToFit="1"/>
      <protection locked="0"/>
    </xf>
    <xf numFmtId="39" fontId="4" fillId="2" borderId="37" xfId="0" applyNumberFormat="1" applyFont="1" applyFill="1" applyBorder="1" applyAlignment="1" applyProtection="1">
      <alignment shrinkToFit="1"/>
      <protection locked="0"/>
    </xf>
    <xf numFmtId="39" fontId="4" fillId="2" borderId="4" xfId="0" applyNumberFormat="1" applyFont="1" applyFill="1" applyBorder="1" applyAlignment="1" applyProtection="1">
      <alignment shrinkToFit="1"/>
      <protection locked="0"/>
    </xf>
    <xf numFmtId="0" fontId="16" fillId="2" borderId="0" xfId="0" applyFont="1" applyFill="1" applyAlignment="1">
      <alignment shrinkToFit="1"/>
    </xf>
    <xf numFmtId="0" fontId="8" fillId="4" borderId="10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39" fontId="4" fillId="5" borderId="1" xfId="0" applyNumberFormat="1" applyFont="1" applyFill="1" applyBorder="1" applyAlignment="1" applyProtection="1">
      <alignment shrinkToFit="1"/>
      <protection locked="0"/>
    </xf>
    <xf numFmtId="165" fontId="9" fillId="4" borderId="1" xfId="0" applyNumberFormat="1" applyFont="1" applyFill="1" applyBorder="1" applyAlignment="1" applyProtection="1">
      <alignment shrinkToFit="1"/>
      <protection hidden="1"/>
    </xf>
    <xf numFmtId="0" fontId="4" fillId="2" borderId="1" xfId="0" applyFont="1" applyFill="1" applyBorder="1" applyAlignment="1" applyProtection="1">
      <alignment horizontal="center"/>
      <protection hidden="1"/>
    </xf>
    <xf numFmtId="0" fontId="9" fillId="4" borderId="1" xfId="0" applyFont="1" applyFill="1" applyBorder="1" applyProtection="1">
      <protection hidden="1"/>
    </xf>
    <xf numFmtId="0" fontId="8" fillId="4" borderId="47" xfId="0" applyFont="1" applyFill="1" applyBorder="1" applyAlignment="1" applyProtection="1">
      <alignment horizontal="center" vertical="center" wrapText="1"/>
      <protection hidden="1"/>
    </xf>
    <xf numFmtId="0" fontId="9" fillId="4" borderId="76" xfId="0" applyFont="1" applyFill="1" applyBorder="1" applyAlignment="1" applyProtection="1">
      <alignment horizontal="center" vertical="center" wrapText="1"/>
      <protection hidden="1"/>
    </xf>
    <xf numFmtId="165" fontId="9" fillId="4" borderId="4" xfId="0" applyNumberFormat="1" applyFont="1" applyFill="1" applyBorder="1" applyAlignment="1" applyProtection="1">
      <alignment shrinkToFit="1"/>
      <protection hidden="1"/>
    </xf>
    <xf numFmtId="0" fontId="4" fillId="2" borderId="4" xfId="0" applyFont="1" applyFill="1" applyBorder="1" applyAlignment="1" applyProtection="1">
      <alignment horizontal="center"/>
      <protection hidden="1"/>
    </xf>
    <xf numFmtId="0" fontId="9" fillId="4" borderId="10" xfId="0" applyFont="1" applyFill="1" applyBorder="1" applyAlignment="1" applyProtection="1">
      <alignment horizontal="center" vertical="center" wrapText="1"/>
      <protection hidden="1"/>
    </xf>
    <xf numFmtId="7" fontId="9" fillId="4" borderId="1" xfId="0" applyNumberFormat="1" applyFont="1" applyFill="1" applyBorder="1" applyProtection="1">
      <protection hidden="1"/>
    </xf>
    <xf numFmtId="2" fontId="21" fillId="10" borderId="0" xfId="0" applyNumberFormat="1" applyFont="1" applyFill="1" applyAlignment="1" applyProtection="1">
      <alignment shrinkToFit="1"/>
      <protection locked="0"/>
    </xf>
    <xf numFmtId="2" fontId="17" fillId="10" borderId="0" xfId="0" applyNumberFormat="1" applyFont="1" applyFill="1" applyAlignment="1" applyProtection="1">
      <alignment shrinkToFit="1"/>
      <protection hidden="1"/>
    </xf>
    <xf numFmtId="0" fontId="16" fillId="2" borderId="0" xfId="0" applyFont="1" applyFill="1" applyAlignment="1" applyProtection="1">
      <alignment shrinkToFit="1"/>
      <protection hidden="1"/>
    </xf>
    <xf numFmtId="0" fontId="9" fillId="4" borderId="0" xfId="0" applyFont="1" applyFill="1" applyProtection="1">
      <protection hidden="1"/>
    </xf>
    <xf numFmtId="0" fontId="9" fillId="4" borderId="0" xfId="0" applyFont="1" applyFill="1" applyAlignment="1" applyProtection="1">
      <alignment horizontal="center"/>
      <protection hidden="1"/>
    </xf>
    <xf numFmtId="0" fontId="4" fillId="2" borderId="0" xfId="0" applyFont="1" applyFill="1" applyProtection="1">
      <protection hidden="1"/>
    </xf>
    <xf numFmtId="0" fontId="9" fillId="4" borderId="11" xfId="0" applyFont="1" applyFill="1" applyBorder="1" applyAlignment="1" applyProtection="1">
      <alignment horizontal="left"/>
      <protection hidden="1"/>
    </xf>
    <xf numFmtId="0" fontId="9" fillId="4" borderId="10" xfId="0" applyFont="1" applyFill="1" applyBorder="1" applyAlignment="1" applyProtection="1">
      <alignment horizontal="left"/>
      <protection hidden="1"/>
    </xf>
    <xf numFmtId="166" fontId="4" fillId="8" borderId="1" xfId="1" applyNumberFormat="1" applyFont="1" applyFill="1" applyBorder="1" applyAlignment="1" applyProtection="1">
      <alignment horizontal="right" shrinkToFit="1"/>
      <protection hidden="1"/>
    </xf>
    <xf numFmtId="7" fontId="4" fillId="2" borderId="0" xfId="0" applyNumberFormat="1" applyFont="1" applyFill="1" applyProtection="1">
      <protection hidden="1"/>
    </xf>
    <xf numFmtId="0" fontId="9" fillId="4" borderId="0" xfId="0" applyFont="1" applyFill="1" applyAlignment="1" applyProtection="1">
      <alignment horizontal="left"/>
      <protection hidden="1"/>
    </xf>
    <xf numFmtId="166" fontId="9" fillId="4" borderId="0" xfId="1" applyNumberFormat="1" applyFont="1" applyFill="1" applyBorder="1" applyAlignment="1" applyProtection="1">
      <alignment horizontal="right"/>
      <protection hidden="1"/>
    </xf>
    <xf numFmtId="0" fontId="8" fillId="4" borderId="0" xfId="0" applyFont="1" applyFill="1" applyAlignment="1" applyProtection="1">
      <alignment horizontal="right"/>
      <protection hidden="1"/>
    </xf>
    <xf numFmtId="166" fontId="5" fillId="9" borderId="12" xfId="1" applyNumberFormat="1" applyFont="1" applyFill="1" applyBorder="1" applyAlignment="1" applyProtection="1">
      <alignment horizontal="right" shrinkToFit="1"/>
      <protection hidden="1"/>
    </xf>
    <xf numFmtId="166" fontId="4" fillId="2" borderId="0" xfId="0" applyNumberFormat="1" applyFont="1" applyFill="1" applyAlignment="1" applyProtection="1">
      <alignment horizontal="center"/>
      <protection hidden="1"/>
    </xf>
    <xf numFmtId="0" fontId="10" fillId="4" borderId="11" xfId="0" applyFont="1" applyFill="1" applyBorder="1" applyProtection="1">
      <protection hidden="1"/>
    </xf>
    <xf numFmtId="0" fontId="11" fillId="4" borderId="13" xfId="0" applyFont="1" applyFill="1" applyBorder="1" applyProtection="1">
      <protection hidden="1"/>
    </xf>
    <xf numFmtId="0" fontId="11" fillId="4" borderId="10" xfId="0" applyFont="1" applyFill="1" applyBorder="1" applyProtection="1">
      <protection hidden="1"/>
    </xf>
    <xf numFmtId="0" fontId="9" fillId="4" borderId="4" xfId="0" applyFont="1" applyFill="1" applyBorder="1" applyAlignment="1" applyProtection="1">
      <alignment horizontal="left"/>
      <protection hidden="1"/>
    </xf>
    <xf numFmtId="166" fontId="4" fillId="8" borderId="4" xfId="0" applyNumberFormat="1" applyFont="1" applyFill="1" applyBorder="1" applyAlignment="1" applyProtection="1">
      <alignment shrinkToFit="1"/>
      <protection hidden="1"/>
    </xf>
    <xf numFmtId="0" fontId="9" fillId="4" borderId="1" xfId="0" applyFont="1" applyFill="1" applyBorder="1" applyAlignment="1" applyProtection="1">
      <alignment horizontal="left"/>
      <protection hidden="1"/>
    </xf>
    <xf numFmtId="166" fontId="4" fillId="8" borderId="1" xfId="0" applyNumberFormat="1" applyFont="1" applyFill="1" applyBorder="1" applyAlignment="1" applyProtection="1">
      <alignment shrinkToFit="1"/>
      <protection hidden="1"/>
    </xf>
    <xf numFmtId="0" fontId="9" fillId="4" borderId="11" xfId="0" applyFont="1" applyFill="1" applyBorder="1" applyAlignment="1" applyProtection="1">
      <alignment horizontal="right"/>
      <protection hidden="1"/>
    </xf>
    <xf numFmtId="166" fontId="4" fillId="4" borderId="10" xfId="0" applyNumberFormat="1" applyFont="1" applyFill="1" applyBorder="1" applyAlignment="1" applyProtection="1">
      <alignment shrinkToFit="1"/>
      <protection hidden="1"/>
    </xf>
    <xf numFmtId="166" fontId="4" fillId="7" borderId="14" xfId="0" applyNumberFormat="1" applyFont="1" applyFill="1" applyBorder="1" applyAlignment="1" applyProtection="1">
      <alignment shrinkToFit="1"/>
      <protection hidden="1"/>
    </xf>
    <xf numFmtId="166" fontId="4" fillId="4" borderId="13" xfId="0" applyNumberFormat="1" applyFont="1" applyFill="1" applyBorder="1" applyAlignment="1" applyProtection="1">
      <alignment shrinkToFit="1"/>
      <protection hidden="1"/>
    </xf>
    <xf numFmtId="166" fontId="4" fillId="4" borderId="15" xfId="0" applyNumberFormat="1" applyFont="1" applyFill="1" applyBorder="1" applyAlignment="1" applyProtection="1">
      <alignment shrinkToFit="1"/>
      <protection hidden="1"/>
    </xf>
    <xf numFmtId="166" fontId="9" fillId="4" borderId="10" xfId="0" applyNumberFormat="1" applyFont="1" applyFill="1" applyBorder="1" applyAlignment="1" applyProtection="1">
      <alignment shrinkToFit="1"/>
      <protection hidden="1"/>
    </xf>
    <xf numFmtId="166" fontId="9" fillId="4" borderId="1" xfId="0" applyNumberFormat="1" applyFont="1" applyFill="1" applyBorder="1" applyAlignment="1" applyProtection="1">
      <alignment shrinkToFit="1"/>
      <protection hidden="1"/>
    </xf>
    <xf numFmtId="166" fontId="9" fillId="4" borderId="13" xfId="0" applyNumberFormat="1" applyFont="1" applyFill="1" applyBorder="1" applyAlignment="1" applyProtection="1">
      <alignment shrinkToFit="1"/>
      <protection hidden="1"/>
    </xf>
    <xf numFmtId="166" fontId="4" fillId="7" borderId="16" xfId="0" applyNumberFormat="1" applyFont="1" applyFill="1" applyBorder="1" applyAlignment="1" applyProtection="1">
      <alignment shrinkToFit="1"/>
      <protection hidden="1"/>
    </xf>
    <xf numFmtId="0" fontId="12" fillId="4" borderId="11" xfId="0" applyFont="1" applyFill="1" applyBorder="1" applyProtection="1">
      <protection hidden="1"/>
    </xf>
    <xf numFmtId="0" fontId="11" fillId="4" borderId="13" xfId="0" applyFont="1" applyFill="1" applyBorder="1" applyAlignment="1" applyProtection="1">
      <alignment horizontal="center"/>
      <protection hidden="1"/>
    </xf>
    <xf numFmtId="40" fontId="4" fillId="8" borderId="1" xfId="1" applyNumberFormat="1" applyFont="1" applyFill="1" applyBorder="1" applyAlignment="1" applyProtection="1">
      <alignment horizontal="right" shrinkToFit="1"/>
      <protection hidden="1"/>
    </xf>
    <xf numFmtId="10" fontId="4" fillId="8" borderId="1" xfId="0" applyNumberFormat="1" applyFont="1" applyFill="1" applyBorder="1" applyAlignment="1" applyProtection="1">
      <alignment horizontal="center" shrinkToFit="1"/>
      <protection hidden="1"/>
    </xf>
    <xf numFmtId="0" fontId="8" fillId="4" borderId="11" xfId="0" applyFont="1" applyFill="1" applyBorder="1" applyAlignment="1" applyProtection="1">
      <alignment horizontal="right"/>
      <protection hidden="1"/>
    </xf>
    <xf numFmtId="0" fontId="9" fillId="4" borderId="13" xfId="0" applyFont="1" applyFill="1" applyBorder="1" applyAlignment="1" applyProtection="1">
      <alignment horizontal="left"/>
      <protection hidden="1"/>
    </xf>
    <xf numFmtId="0" fontId="9" fillId="4" borderId="10" xfId="0" applyFont="1" applyFill="1" applyBorder="1" applyAlignment="1" applyProtection="1">
      <alignment horizontal="left" shrinkToFit="1"/>
      <protection hidden="1"/>
    </xf>
    <xf numFmtId="7" fontId="8" fillId="4" borderId="11" xfId="0" applyNumberFormat="1" applyFont="1" applyFill="1" applyBorder="1" applyAlignment="1" applyProtection="1">
      <alignment horizontal="center" shrinkToFit="1"/>
      <protection hidden="1"/>
    </xf>
    <xf numFmtId="0" fontId="11" fillId="4" borderId="13" xfId="0" applyFont="1" applyFill="1" applyBorder="1" applyAlignment="1" applyProtection="1">
      <alignment shrinkToFit="1"/>
      <protection hidden="1"/>
    </xf>
    <xf numFmtId="0" fontId="11" fillId="4" borderId="13" xfId="0" applyFont="1" applyFill="1" applyBorder="1" applyAlignment="1" applyProtection="1">
      <alignment horizontal="center" shrinkToFit="1"/>
      <protection hidden="1"/>
    </xf>
    <xf numFmtId="40" fontId="4" fillId="8" borderId="1" xfId="0" applyNumberFormat="1" applyFont="1" applyFill="1" applyBorder="1" applyAlignment="1" applyProtection="1">
      <alignment shrinkToFit="1"/>
      <protection hidden="1"/>
    </xf>
    <xf numFmtId="0" fontId="9" fillId="4" borderId="10" xfId="0" applyFont="1" applyFill="1" applyBorder="1" applyAlignment="1" applyProtection="1">
      <alignment shrinkToFit="1"/>
      <protection hidden="1"/>
    </xf>
    <xf numFmtId="7" fontId="8" fillId="4" borderId="1" xfId="0" applyNumberFormat="1" applyFont="1" applyFill="1" applyBorder="1" applyAlignment="1" applyProtection="1">
      <alignment horizontal="center" shrinkToFit="1"/>
      <protection hidden="1"/>
    </xf>
    <xf numFmtId="0" fontId="13" fillId="4" borderId="11" xfId="0" applyFont="1" applyFill="1" applyBorder="1" applyProtection="1">
      <protection hidden="1"/>
    </xf>
    <xf numFmtId="0" fontId="13" fillId="4" borderId="13" xfId="0" applyFont="1" applyFill="1" applyBorder="1" applyProtection="1">
      <protection hidden="1"/>
    </xf>
    <xf numFmtId="0" fontId="13" fillId="4" borderId="13" xfId="0" applyFont="1" applyFill="1" applyBorder="1" applyAlignment="1" applyProtection="1">
      <alignment shrinkToFit="1"/>
      <protection hidden="1"/>
    </xf>
    <xf numFmtId="0" fontId="13" fillId="4" borderId="10" xfId="0" applyFont="1" applyFill="1" applyBorder="1" applyAlignment="1" applyProtection="1">
      <alignment horizontal="center" shrinkToFit="1"/>
      <protection hidden="1"/>
    </xf>
    <xf numFmtId="0" fontId="13" fillId="4" borderId="10" xfId="0" applyFont="1" applyFill="1" applyBorder="1" applyAlignment="1" applyProtection="1">
      <alignment shrinkToFit="1"/>
      <protection hidden="1"/>
    </xf>
    <xf numFmtId="7" fontId="8" fillId="4" borderId="16" xfId="0" applyNumberFormat="1" applyFont="1" applyFill="1" applyBorder="1" applyAlignment="1" applyProtection="1">
      <alignment horizontal="center" shrinkToFit="1"/>
      <protection hidden="1"/>
    </xf>
    <xf numFmtId="0" fontId="0" fillId="2" borderId="0" xfId="0" applyFill="1" applyProtection="1">
      <protection hidden="1"/>
    </xf>
    <xf numFmtId="40" fontId="8" fillId="4" borderId="10" xfId="0" applyNumberFormat="1" applyFont="1" applyFill="1" applyBorder="1" applyAlignment="1" applyProtection="1">
      <alignment horizontal="center" shrinkToFit="1"/>
      <protection hidden="1"/>
    </xf>
    <xf numFmtId="0" fontId="4" fillId="6" borderId="24" xfId="0" applyFont="1" applyFill="1" applyBorder="1" applyProtection="1">
      <protection hidden="1"/>
    </xf>
    <xf numFmtId="0" fontId="4" fillId="6" borderId="0" xfId="0" applyFont="1" applyFill="1" applyProtection="1">
      <protection hidden="1"/>
    </xf>
    <xf numFmtId="0" fontId="3" fillId="5" borderId="29" xfId="0" applyFont="1" applyFill="1" applyBorder="1" applyAlignment="1" applyProtection="1">
      <alignment horizontal="center"/>
      <protection hidden="1"/>
    </xf>
    <xf numFmtId="0" fontId="4" fillId="5" borderId="30" xfId="0" applyFont="1" applyFill="1" applyBorder="1" applyAlignment="1" applyProtection="1">
      <alignment horizontal="center"/>
      <protection hidden="1"/>
    </xf>
    <xf numFmtId="7" fontId="9" fillId="4" borderId="0" xfId="0" applyNumberFormat="1" applyFont="1" applyFill="1" applyAlignment="1" applyProtection="1">
      <alignment shrinkToFit="1"/>
      <protection hidden="1"/>
    </xf>
    <xf numFmtId="0" fontId="4" fillId="6" borderId="0" xfId="0" applyFont="1" applyFill="1" applyAlignment="1" applyProtection="1">
      <alignment shrinkToFit="1"/>
      <protection hidden="1"/>
    </xf>
    <xf numFmtId="0" fontId="4" fillId="6" borderId="25" xfId="0" applyFont="1" applyFill="1" applyBorder="1" applyProtection="1">
      <protection hidden="1"/>
    </xf>
    <xf numFmtId="0" fontId="4" fillId="5" borderId="24" xfId="0" applyFont="1" applyFill="1" applyBorder="1" applyProtection="1">
      <protection hidden="1"/>
    </xf>
    <xf numFmtId="0" fontId="4" fillId="5" borderId="0" xfId="0" applyFont="1" applyFill="1" applyProtection="1">
      <protection hidden="1"/>
    </xf>
    <xf numFmtId="0" fontId="4" fillId="5" borderId="25" xfId="0" applyFont="1" applyFill="1" applyBorder="1" applyProtection="1">
      <protection hidden="1"/>
    </xf>
    <xf numFmtId="0" fontId="4" fillId="6" borderId="26" xfId="0" applyFont="1" applyFill="1" applyBorder="1" applyProtection="1">
      <protection hidden="1"/>
    </xf>
    <xf numFmtId="0" fontId="4" fillId="6" borderId="27" xfId="0" applyFont="1" applyFill="1" applyBorder="1" applyProtection="1">
      <protection hidden="1"/>
    </xf>
    <xf numFmtId="0" fontId="4" fillId="6" borderId="28" xfId="0" applyFont="1" applyFill="1" applyBorder="1" applyProtection="1">
      <protection hidden="1"/>
    </xf>
    <xf numFmtId="0" fontId="4" fillId="5" borderId="31" xfId="0" applyFont="1" applyFill="1" applyBorder="1" applyAlignment="1" applyProtection="1">
      <alignment horizontal="center"/>
      <protection hidden="1"/>
    </xf>
    <xf numFmtId="0" fontId="1" fillId="5" borderId="30" xfId="0" applyFont="1" applyFill="1" applyBorder="1" applyProtection="1">
      <protection hidden="1"/>
    </xf>
    <xf numFmtId="0" fontId="9" fillId="6" borderId="27" xfId="0" applyFont="1" applyFill="1" applyBorder="1" applyProtection="1">
      <protection hidden="1"/>
    </xf>
    <xf numFmtId="7" fontId="4" fillId="4" borderId="1" xfId="0" applyNumberFormat="1" applyFont="1" applyFill="1" applyBorder="1" applyAlignment="1" applyProtection="1">
      <alignment shrinkToFit="1"/>
      <protection hidden="1"/>
    </xf>
    <xf numFmtId="7" fontId="4" fillId="4" borderId="1" xfId="0" applyNumberFormat="1" applyFont="1" applyFill="1" applyBorder="1" applyAlignment="1" applyProtection="1">
      <alignment shrinkToFit="1"/>
    </xf>
    <xf numFmtId="165" fontId="4" fillId="4" borderId="1" xfId="0" applyNumberFormat="1" applyFont="1" applyFill="1" applyBorder="1" applyAlignment="1" applyProtection="1">
      <alignment shrinkToFit="1"/>
      <protection hidden="1"/>
    </xf>
    <xf numFmtId="0" fontId="29" fillId="4" borderId="1" xfId="0" applyNumberFormat="1" applyFont="1" applyFill="1" applyBorder="1" applyAlignment="1" applyProtection="1">
      <alignment shrinkToFit="1"/>
      <protection hidden="1"/>
    </xf>
    <xf numFmtId="165" fontId="4" fillId="4" borderId="4" xfId="0" applyNumberFormat="1" applyFont="1" applyFill="1" applyBorder="1" applyAlignment="1" applyProtection="1">
      <alignment shrinkToFit="1"/>
      <protection hidden="1"/>
    </xf>
    <xf numFmtId="0" fontId="8" fillId="4" borderId="0" xfId="0" applyFont="1" applyFill="1" applyAlignment="1" applyProtection="1">
      <alignment horizontal="left"/>
      <protection hidden="1"/>
    </xf>
    <xf numFmtId="0" fontId="4" fillId="6" borderId="0" xfId="0" applyFont="1" applyFill="1" applyBorder="1" applyProtection="1">
      <protection hidden="1"/>
    </xf>
    <xf numFmtId="0" fontId="8" fillId="4" borderId="0" xfId="0" applyFont="1" applyFill="1" applyBorder="1" applyAlignment="1" applyProtection="1">
      <alignment horizontal="left"/>
      <protection hidden="1"/>
    </xf>
    <xf numFmtId="7" fontId="9" fillId="4" borderId="0" xfId="0" applyNumberFormat="1" applyFont="1" applyFill="1" applyBorder="1" applyAlignment="1" applyProtection="1">
      <alignment shrinkToFit="1"/>
      <protection hidden="1"/>
    </xf>
    <xf numFmtId="10" fontId="8" fillId="4" borderId="0" xfId="2" applyNumberFormat="1" applyFont="1" applyFill="1" applyBorder="1" applyAlignment="1" applyProtection="1">
      <alignment shrinkToFit="1"/>
      <protection hidden="1"/>
    </xf>
    <xf numFmtId="0" fontId="4" fillId="6" borderId="0" xfId="0" applyFont="1" applyFill="1" applyBorder="1" applyAlignment="1" applyProtection="1">
      <alignment shrinkToFit="1"/>
      <protection hidden="1"/>
    </xf>
    <xf numFmtId="2" fontId="8" fillId="4" borderId="0" xfId="0" applyNumberFormat="1" applyFont="1" applyFill="1" applyBorder="1" applyAlignment="1" applyProtection="1">
      <alignment shrinkToFit="1"/>
      <protection hidden="1"/>
    </xf>
    <xf numFmtId="9" fontId="8" fillId="4" borderId="0" xfId="0" applyNumberFormat="1" applyFont="1" applyFill="1" applyBorder="1" applyAlignment="1" applyProtection="1">
      <alignment horizontal="right"/>
      <protection hidden="1"/>
    </xf>
    <xf numFmtId="7" fontId="30" fillId="4" borderId="0" xfId="0" applyNumberFormat="1" applyFont="1" applyFill="1" applyBorder="1" applyAlignment="1" applyProtection="1">
      <protection hidden="1"/>
    </xf>
    <xf numFmtId="8" fontId="30" fillId="4" borderId="0" xfId="0" applyNumberFormat="1" applyFont="1" applyFill="1" applyBorder="1" applyAlignment="1" applyProtection="1">
      <protection hidden="1"/>
    </xf>
    <xf numFmtId="0" fontId="0" fillId="2" borderId="0" xfId="0" applyFill="1" applyAlignment="1" applyProtection="1">
      <alignment horizontal="center"/>
      <protection hidden="1"/>
    </xf>
    <xf numFmtId="0" fontId="9" fillId="4" borderId="11" xfId="0" applyFont="1" applyFill="1" applyBorder="1" applyAlignment="1" applyProtection="1">
      <alignment horizontal="left"/>
      <protection hidden="1"/>
    </xf>
    <xf numFmtId="0" fontId="22" fillId="4" borderId="0" xfId="0" applyFont="1" applyFill="1" applyAlignment="1" applyProtection="1">
      <alignment horizontal="left"/>
      <protection hidden="1"/>
    </xf>
    <xf numFmtId="0" fontId="11" fillId="5" borderId="0" xfId="0" applyFont="1" applyFill="1" applyAlignment="1" applyProtection="1">
      <alignment horizontal="center"/>
      <protection hidden="1"/>
    </xf>
    <xf numFmtId="0" fontId="0" fillId="5" borderId="0" xfId="0" applyFill="1" applyProtection="1">
      <protection hidden="1"/>
    </xf>
    <xf numFmtId="1" fontId="4" fillId="5" borderId="0" xfId="0" applyNumberFormat="1" applyFont="1" applyFill="1" applyAlignment="1" applyProtection="1">
      <alignment horizontal="center"/>
      <protection hidden="1"/>
    </xf>
    <xf numFmtId="0" fontId="1" fillId="5" borderId="0" xfId="0" applyFont="1" applyFill="1" applyProtection="1">
      <protection hidden="1"/>
    </xf>
    <xf numFmtId="0" fontId="4" fillId="5" borderId="0" xfId="0" applyFont="1" applyFill="1" applyAlignment="1" applyProtection="1">
      <alignment horizontal="center"/>
      <protection hidden="1"/>
    </xf>
    <xf numFmtId="0" fontId="4" fillId="5" borderId="0" xfId="0" applyFont="1" applyFill="1" applyAlignment="1" applyProtection="1">
      <alignment horizontal="left"/>
      <protection hidden="1"/>
    </xf>
    <xf numFmtId="0" fontId="4" fillId="2" borderId="0" xfId="0" applyFont="1" applyFill="1" applyAlignment="1" applyProtection="1">
      <alignment horizontal="left"/>
      <protection hidden="1"/>
    </xf>
    <xf numFmtId="2" fontId="4" fillId="5" borderId="0" xfId="0" applyNumberFormat="1" applyFont="1" applyFill="1" applyAlignment="1" applyProtection="1">
      <alignment horizontal="center"/>
      <protection hidden="1"/>
    </xf>
    <xf numFmtId="0" fontId="7" fillId="2" borderId="0" xfId="0" applyFont="1" applyFill="1" applyProtection="1">
      <protection hidden="1"/>
    </xf>
    <xf numFmtId="0" fontId="10" fillId="4" borderId="2" xfId="0" applyFont="1" applyFill="1" applyBorder="1" applyProtection="1">
      <protection hidden="1"/>
    </xf>
    <xf numFmtId="0" fontId="11" fillId="4" borderId="2" xfId="0" applyFont="1" applyFill="1" applyBorder="1" applyProtection="1">
      <protection hidden="1"/>
    </xf>
    <xf numFmtId="0" fontId="9" fillId="4" borderId="2" xfId="0" applyFont="1" applyFill="1" applyBorder="1" applyProtection="1">
      <protection hidden="1"/>
    </xf>
    <xf numFmtId="0" fontId="9" fillId="4" borderId="13" xfId="0" applyFont="1" applyFill="1" applyBorder="1" applyProtection="1">
      <protection hidden="1"/>
    </xf>
    <xf numFmtId="49" fontId="4" fillId="2" borderId="1" xfId="0" applyNumberFormat="1" applyFont="1" applyFill="1" applyBorder="1" applyAlignment="1" applyProtection="1">
      <alignment vertical="center" shrinkToFit="1"/>
      <protection locked="0"/>
    </xf>
    <xf numFmtId="0" fontId="24" fillId="3" borderId="0" xfId="0" applyFont="1" applyFill="1" applyBorder="1" applyAlignment="1" applyProtection="1">
      <alignment horizontal="center"/>
      <protection locked="0"/>
    </xf>
    <xf numFmtId="0" fontId="25" fillId="3" borderId="0" xfId="0" applyFont="1" applyFill="1" applyBorder="1" applyAlignment="1" applyProtection="1">
      <protection locked="0"/>
    </xf>
    <xf numFmtId="0" fontId="26" fillId="4" borderId="0" xfId="0" applyFont="1" applyFill="1" applyBorder="1" applyAlignment="1" applyProtection="1">
      <protection locked="0"/>
    </xf>
    <xf numFmtId="0" fontId="0" fillId="2" borderId="0" xfId="0" applyFill="1" applyBorder="1" applyAlignment="1"/>
    <xf numFmtId="0" fontId="26" fillId="4" borderId="0" xfId="0" applyFont="1" applyFill="1" applyBorder="1" applyAlignment="1">
      <alignment vertical="top"/>
    </xf>
    <xf numFmtId="0" fontId="26" fillId="2" borderId="0" xfId="0" applyFont="1" applyFill="1" applyBorder="1" applyAlignment="1">
      <alignment vertical="top"/>
    </xf>
    <xf numFmtId="0" fontId="24" fillId="5" borderId="0" xfId="0" applyFont="1" applyFill="1" applyAlignment="1" applyProtection="1">
      <alignment horizontal="center"/>
      <protection locked="0"/>
    </xf>
    <xf numFmtId="0" fontId="25" fillId="5" borderId="0" xfId="0" applyFont="1" applyFill="1" applyAlignment="1" applyProtection="1">
      <protection locked="0"/>
    </xf>
    <xf numFmtId="0" fontId="18" fillId="10" borderId="0" xfId="0" applyFont="1" applyFill="1" applyAlignment="1">
      <alignment horizontal="center"/>
    </xf>
    <xf numFmtId="0" fontId="23" fillId="2" borderId="0" xfId="3" applyFill="1" applyAlignment="1" applyProtection="1">
      <alignment horizontal="center"/>
      <protection locked="0"/>
    </xf>
    <xf numFmtId="0" fontId="27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>
      <alignment vertical="center" wrapText="1"/>
    </xf>
    <xf numFmtId="0" fontId="8" fillId="4" borderId="44" xfId="0" applyFont="1" applyFill="1" applyBorder="1" applyAlignment="1">
      <alignment horizontal="center" vertical="center" wrapText="1"/>
    </xf>
    <xf numFmtId="0" fontId="8" fillId="4" borderId="43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0" fontId="10" fillId="4" borderId="56" xfId="0" applyFont="1" applyFill="1" applyBorder="1" applyAlignment="1">
      <alignment horizontal="center" vertical="center"/>
    </xf>
    <xf numFmtId="0" fontId="10" fillId="4" borderId="38" xfId="0" applyFont="1" applyFill="1" applyBorder="1" applyAlignment="1">
      <alignment horizontal="center" vertical="center"/>
    </xf>
    <xf numFmtId="0" fontId="10" fillId="4" borderId="53" xfId="0" applyFont="1" applyFill="1" applyBorder="1" applyAlignment="1">
      <alignment horizontal="center" vertical="center"/>
    </xf>
    <xf numFmtId="0" fontId="10" fillId="4" borderId="55" xfId="0" applyFont="1" applyFill="1" applyBorder="1" applyAlignment="1">
      <alignment horizontal="center" vertical="center"/>
    </xf>
    <xf numFmtId="0" fontId="10" fillId="4" borderId="33" xfId="0" applyFont="1" applyFill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/>
    </xf>
    <xf numFmtId="0" fontId="10" fillId="4" borderId="41" xfId="0" applyFont="1" applyFill="1" applyBorder="1" applyAlignment="1">
      <alignment horizontal="center" vertical="center"/>
    </xf>
    <xf numFmtId="0" fontId="10" fillId="4" borderId="42" xfId="0" applyFont="1" applyFill="1" applyBorder="1" applyAlignment="1">
      <alignment horizontal="center" vertical="center"/>
    </xf>
    <xf numFmtId="0" fontId="10" fillId="4" borderId="54" xfId="0" applyFont="1" applyFill="1" applyBorder="1" applyAlignment="1">
      <alignment horizontal="center" vertical="center"/>
    </xf>
    <xf numFmtId="0" fontId="10" fillId="4" borderId="40" xfId="0" applyFont="1" applyFill="1" applyBorder="1" applyAlignment="1">
      <alignment horizontal="center" vertical="center"/>
    </xf>
    <xf numFmtId="0" fontId="10" fillId="4" borderId="36" xfId="0" applyFont="1" applyFill="1" applyBorder="1" applyAlignment="1">
      <alignment horizontal="center" vertical="center"/>
    </xf>
    <xf numFmtId="0" fontId="10" fillId="4" borderId="39" xfId="0" applyFont="1" applyFill="1" applyBorder="1" applyAlignment="1">
      <alignment horizontal="center" vertical="center"/>
    </xf>
    <xf numFmtId="0" fontId="8" fillId="4" borderId="43" xfId="0" applyFont="1" applyFill="1" applyBorder="1" applyAlignment="1" applyProtection="1">
      <alignment horizontal="center" vertical="center" wrapText="1"/>
      <protection hidden="1"/>
    </xf>
    <xf numFmtId="0" fontId="8" fillId="4" borderId="11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165" fontId="9" fillId="4" borderId="17" xfId="0" applyNumberFormat="1" applyFont="1" applyFill="1" applyBorder="1" applyAlignment="1" applyProtection="1">
      <alignment horizontal="center" vertical="center" shrinkToFit="1"/>
      <protection hidden="1"/>
    </xf>
    <xf numFmtId="165" fontId="9" fillId="4" borderId="14" xfId="0" applyNumberFormat="1" applyFont="1" applyFill="1" applyBorder="1" applyAlignment="1" applyProtection="1">
      <alignment horizontal="center" vertical="center" shrinkToFit="1"/>
      <protection hidden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4" borderId="48" xfId="0" applyFont="1" applyFill="1" applyBorder="1" applyAlignment="1">
      <alignment horizontal="center" vertical="center" wrapText="1"/>
    </xf>
    <xf numFmtId="0" fontId="8" fillId="4" borderId="49" xfId="0" applyFont="1" applyFill="1" applyBorder="1" applyAlignment="1">
      <alignment horizontal="center" vertical="center" wrapText="1"/>
    </xf>
    <xf numFmtId="0" fontId="8" fillId="4" borderId="52" xfId="0" applyFont="1" applyFill="1" applyBorder="1" applyAlignment="1">
      <alignment horizontal="center" vertical="center" wrapText="1"/>
    </xf>
    <xf numFmtId="0" fontId="8" fillId="4" borderId="45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 applyProtection="1">
      <alignment horizontal="center" vertical="center" wrapText="1"/>
      <protection hidden="1"/>
    </xf>
    <xf numFmtId="0" fontId="8" fillId="4" borderId="6" xfId="0" applyFont="1" applyFill="1" applyBorder="1" applyAlignment="1" applyProtection="1">
      <alignment horizontal="center" vertical="center" wrapText="1"/>
      <protection hidden="1"/>
    </xf>
    <xf numFmtId="0" fontId="8" fillId="4" borderId="7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6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left"/>
    </xf>
    <xf numFmtId="0" fontId="10" fillId="4" borderId="1" xfId="0" applyFont="1" applyFill="1" applyBorder="1" applyAlignment="1">
      <alignment horizontal="center" vertical="center"/>
    </xf>
    <xf numFmtId="0" fontId="0" fillId="2" borderId="11" xfId="0" applyFill="1" applyBorder="1" applyAlignment="1" applyProtection="1">
      <alignment horizontal="center" shrinkToFit="1"/>
      <protection locked="0"/>
    </xf>
    <xf numFmtId="0" fontId="0" fillId="2" borderId="13" xfId="0" applyFill="1" applyBorder="1" applyAlignment="1" applyProtection="1">
      <alignment horizontal="center" shrinkToFit="1"/>
      <protection locked="0"/>
    </xf>
    <xf numFmtId="0" fontId="0" fillId="2" borderId="10" xfId="0" applyFill="1" applyBorder="1" applyAlignment="1" applyProtection="1">
      <alignment horizontal="center" shrinkToFit="1"/>
      <protection locked="0"/>
    </xf>
    <xf numFmtId="0" fontId="6" fillId="2" borderId="0" xfId="0" applyFont="1" applyFill="1" applyAlignment="1">
      <alignment horizontal="left"/>
    </xf>
    <xf numFmtId="0" fontId="26" fillId="0" borderId="0" xfId="0" applyFont="1" applyFill="1" applyAlignment="1">
      <alignment vertical="top" wrapText="1"/>
    </xf>
    <xf numFmtId="0" fontId="0" fillId="0" borderId="0" xfId="0" applyFill="1" applyAlignment="1">
      <alignment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 applyProtection="1">
      <alignment horizontal="center" vertical="center"/>
      <protection hidden="1"/>
    </xf>
    <xf numFmtId="0" fontId="10" fillId="4" borderId="42" xfId="0" applyFont="1" applyFill="1" applyBorder="1" applyAlignment="1" applyProtection="1">
      <alignment horizontal="center" vertical="center"/>
      <protection hidden="1"/>
    </xf>
    <xf numFmtId="0" fontId="10" fillId="4" borderId="56" xfId="0" applyFont="1" applyFill="1" applyBorder="1" applyAlignment="1" applyProtection="1">
      <alignment horizontal="center" vertical="center"/>
      <protection hidden="1"/>
    </xf>
    <xf numFmtId="0" fontId="10" fillId="4" borderId="57" xfId="0" applyFont="1" applyFill="1" applyBorder="1" applyAlignment="1" applyProtection="1">
      <alignment horizontal="center" vertical="center"/>
      <protection hidden="1"/>
    </xf>
    <xf numFmtId="0" fontId="10" fillId="4" borderId="38" xfId="0" applyFont="1" applyFill="1" applyBorder="1" applyAlignment="1" applyProtection="1">
      <alignment horizontal="center" vertical="center"/>
      <protection hidden="1"/>
    </xf>
    <xf numFmtId="0" fontId="10" fillId="4" borderId="5" xfId="0" applyFont="1" applyFill="1" applyBorder="1" applyAlignment="1" applyProtection="1">
      <alignment horizontal="center" vertical="center"/>
      <protection hidden="1"/>
    </xf>
    <xf numFmtId="0" fontId="10" fillId="4" borderId="7" xfId="0" applyFont="1" applyFill="1" applyBorder="1" applyAlignment="1" applyProtection="1">
      <alignment horizontal="center" vertical="center"/>
      <protection hidden="1"/>
    </xf>
    <xf numFmtId="0" fontId="10" fillId="4" borderId="51" xfId="0" applyFont="1" applyFill="1" applyBorder="1" applyAlignment="1" applyProtection="1">
      <alignment horizontal="center" vertical="center"/>
      <protection hidden="1"/>
    </xf>
    <xf numFmtId="0" fontId="10" fillId="4" borderId="53" xfId="0" applyFont="1" applyFill="1" applyBorder="1" applyAlignment="1" applyProtection="1">
      <alignment horizontal="center" vertical="center"/>
      <protection hidden="1"/>
    </xf>
    <xf numFmtId="0" fontId="10" fillId="4" borderId="54" xfId="0" applyFont="1" applyFill="1" applyBorder="1" applyAlignment="1" applyProtection="1">
      <alignment horizontal="center" vertical="center"/>
      <protection hidden="1"/>
    </xf>
    <xf numFmtId="0" fontId="10" fillId="4" borderId="58" xfId="0" applyFont="1" applyFill="1" applyBorder="1" applyAlignment="1" applyProtection="1">
      <alignment horizontal="center" vertical="center"/>
      <protection hidden="1"/>
    </xf>
    <xf numFmtId="0" fontId="10" fillId="4" borderId="41" xfId="0" applyFont="1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center" shrinkToFit="1"/>
      <protection locked="0"/>
    </xf>
    <xf numFmtId="0" fontId="1" fillId="2" borderId="1" xfId="0" applyFont="1" applyFill="1" applyBorder="1" applyAlignment="1" applyProtection="1">
      <alignment horizontal="center" shrinkToFit="1"/>
      <protection locked="0"/>
    </xf>
    <xf numFmtId="0" fontId="26" fillId="0" borderId="0" xfId="0" applyFont="1" applyFill="1" applyBorder="1" applyAlignment="1">
      <alignment vertical="top" wrapText="1"/>
    </xf>
    <xf numFmtId="0" fontId="0" fillId="0" borderId="0" xfId="0" applyFill="1" applyBorder="1" applyAlignment="1">
      <alignment wrapText="1"/>
    </xf>
    <xf numFmtId="0" fontId="10" fillId="4" borderId="59" xfId="0" applyFont="1" applyFill="1" applyBorder="1" applyAlignment="1" applyProtection="1">
      <alignment horizontal="center" vertical="center"/>
      <protection hidden="1"/>
    </xf>
    <xf numFmtId="0" fontId="10" fillId="4" borderId="61" xfId="0" applyFont="1" applyFill="1" applyBorder="1" applyAlignment="1" applyProtection="1">
      <alignment horizontal="center" vertical="center"/>
      <protection hidden="1"/>
    </xf>
    <xf numFmtId="0" fontId="10" fillId="4" borderId="60" xfId="0" applyFont="1" applyFill="1" applyBorder="1" applyAlignment="1" applyProtection="1">
      <alignment horizontal="center" vertical="center"/>
      <protection hidden="1"/>
    </xf>
    <xf numFmtId="0" fontId="10" fillId="4" borderId="6" xfId="0" applyFont="1" applyFill="1" applyBorder="1" applyAlignment="1" applyProtection="1">
      <alignment horizontal="center" vertical="center"/>
      <protection hidden="1"/>
    </xf>
    <xf numFmtId="0" fontId="10" fillId="4" borderId="50" xfId="0" applyFont="1" applyFill="1" applyBorder="1" applyAlignment="1" applyProtection="1">
      <alignment horizontal="center" vertical="center"/>
      <protection hidden="1"/>
    </xf>
    <xf numFmtId="0" fontId="8" fillId="4" borderId="13" xfId="0" applyFont="1" applyFill="1" applyBorder="1" applyAlignment="1" applyProtection="1">
      <alignment horizontal="center" vertical="center" wrapText="1"/>
      <protection hidden="1"/>
    </xf>
    <xf numFmtId="0" fontId="10" fillId="4" borderId="36" xfId="0" applyFont="1" applyFill="1" applyBorder="1" applyAlignment="1" applyProtection="1">
      <alignment horizontal="center" vertical="center"/>
      <protection hidden="1"/>
    </xf>
    <xf numFmtId="0" fontId="10" fillId="4" borderId="39" xfId="0" applyFont="1" applyFill="1" applyBorder="1" applyAlignment="1" applyProtection="1">
      <alignment horizontal="center" vertical="center"/>
      <protection hidden="1"/>
    </xf>
    <xf numFmtId="0" fontId="10" fillId="4" borderId="40" xfId="0" applyFont="1" applyFill="1" applyBorder="1" applyAlignment="1" applyProtection="1">
      <alignment horizontal="center" vertical="center"/>
      <protection hidden="1"/>
    </xf>
    <xf numFmtId="0" fontId="10" fillId="4" borderId="63" xfId="0" applyFont="1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shrinkToFit="1"/>
      <protection locked="0"/>
    </xf>
    <xf numFmtId="0" fontId="10" fillId="4" borderId="11" xfId="0" applyFont="1" applyFill="1" applyBorder="1" applyAlignment="1">
      <alignment horizontal="center" vertical="center"/>
    </xf>
    <xf numFmtId="0" fontId="10" fillId="4" borderId="33" xfId="0" applyFont="1" applyFill="1" applyBorder="1" applyAlignment="1" applyProtection="1">
      <alignment horizontal="center" vertical="center"/>
      <protection hidden="1"/>
    </xf>
    <xf numFmtId="0" fontId="10" fillId="4" borderId="65" xfId="0" applyFont="1" applyFill="1" applyBorder="1" applyAlignment="1" applyProtection="1">
      <alignment horizontal="center" vertical="center"/>
      <protection hidden="1"/>
    </xf>
    <xf numFmtId="0" fontId="10" fillId="4" borderId="66" xfId="0" applyFont="1" applyFill="1" applyBorder="1" applyAlignment="1" applyProtection="1">
      <alignment horizontal="center" vertical="center"/>
      <protection hidden="1"/>
    </xf>
    <xf numFmtId="0" fontId="8" fillId="4" borderId="64" xfId="0" applyFont="1" applyFill="1" applyBorder="1" applyAlignment="1" applyProtection="1">
      <alignment horizontal="center" vertical="center" wrapText="1"/>
      <protection hidden="1"/>
    </xf>
    <xf numFmtId="0" fontId="10" fillId="4" borderId="34" xfId="0" applyFont="1" applyFill="1" applyBorder="1" applyAlignment="1" applyProtection="1">
      <alignment horizontal="center" vertical="center"/>
      <protection hidden="1"/>
    </xf>
    <xf numFmtId="0" fontId="10" fillId="4" borderId="68" xfId="0" applyFont="1" applyFill="1" applyBorder="1" applyAlignment="1" applyProtection="1">
      <alignment horizontal="center" vertical="center"/>
      <protection hidden="1"/>
    </xf>
    <xf numFmtId="0" fontId="10" fillId="4" borderId="69" xfId="0" applyFont="1" applyFill="1" applyBorder="1" applyAlignment="1" applyProtection="1">
      <alignment horizontal="center" vertical="center"/>
      <protection hidden="1"/>
    </xf>
    <xf numFmtId="0" fontId="10" fillId="4" borderId="67" xfId="0" applyFont="1" applyFill="1" applyBorder="1" applyAlignment="1" applyProtection="1">
      <alignment horizontal="center" vertical="center"/>
      <protection hidden="1"/>
    </xf>
    <xf numFmtId="0" fontId="10" fillId="4" borderId="70" xfId="0" applyFont="1" applyFill="1" applyBorder="1" applyAlignment="1" applyProtection="1">
      <alignment horizontal="center" vertical="center"/>
      <protection hidden="1"/>
    </xf>
    <xf numFmtId="0" fontId="10" fillId="4" borderId="71" xfId="0" applyFont="1" applyFill="1" applyBorder="1" applyAlignment="1" applyProtection="1">
      <alignment horizontal="center" vertical="center"/>
      <protection hidden="1"/>
    </xf>
    <xf numFmtId="0" fontId="10" fillId="4" borderId="72" xfId="0" applyFont="1" applyFill="1" applyBorder="1" applyAlignment="1" applyProtection="1">
      <alignment horizontal="center" vertical="center"/>
      <protection hidden="1"/>
    </xf>
    <xf numFmtId="0" fontId="10" fillId="4" borderId="73" xfId="0" applyFont="1" applyFill="1" applyBorder="1" applyAlignment="1" applyProtection="1">
      <alignment horizontal="center" vertical="center"/>
      <protection hidden="1"/>
    </xf>
    <xf numFmtId="0" fontId="8" fillId="4" borderId="79" xfId="0" applyFont="1" applyFill="1" applyBorder="1" applyAlignment="1" applyProtection="1">
      <alignment horizontal="center" vertical="center" wrapText="1"/>
      <protection hidden="1"/>
    </xf>
    <xf numFmtId="0" fontId="10" fillId="4" borderId="5" xfId="0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6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8" fillId="4" borderId="78" xfId="0" applyFont="1" applyFill="1" applyBorder="1" applyAlignment="1" applyProtection="1">
      <alignment horizontal="center" vertical="center" wrapText="1"/>
      <protection hidden="1"/>
    </xf>
    <xf numFmtId="0" fontId="8" fillId="4" borderId="49" xfId="0" applyFont="1" applyFill="1" applyBorder="1" applyAlignment="1" applyProtection="1">
      <alignment horizontal="center" vertical="center" wrapText="1"/>
      <protection hidden="1"/>
    </xf>
    <xf numFmtId="0" fontId="10" fillId="4" borderId="47" xfId="0" applyFont="1" applyFill="1" applyBorder="1" applyAlignment="1">
      <alignment horizontal="center" vertical="center"/>
    </xf>
    <xf numFmtId="0" fontId="10" fillId="4" borderId="76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/>
    </xf>
    <xf numFmtId="0" fontId="26" fillId="4" borderId="0" xfId="0" applyFont="1" applyFill="1" applyAlignment="1" applyProtection="1">
      <alignment vertical="top" wrapText="1"/>
      <protection hidden="1"/>
    </xf>
    <xf numFmtId="0" fontId="0" fillId="2" borderId="0" xfId="0" applyFill="1" applyAlignment="1" applyProtection="1">
      <alignment wrapText="1"/>
      <protection hidden="1"/>
    </xf>
    <xf numFmtId="0" fontId="22" fillId="4" borderId="0" xfId="0" applyFont="1" applyFill="1" applyAlignment="1">
      <alignment horizontal="center"/>
    </xf>
    <xf numFmtId="0" fontId="10" fillId="4" borderId="8" xfId="0" applyFont="1" applyFill="1" applyBorder="1" applyAlignment="1">
      <alignment horizontal="center"/>
    </xf>
    <xf numFmtId="0" fontId="26" fillId="4" borderId="0" xfId="0" applyFont="1" applyFill="1" applyAlignment="1">
      <alignment vertical="top" wrapText="1"/>
    </xf>
    <xf numFmtId="0" fontId="0" fillId="2" borderId="0" xfId="0" applyFill="1" applyAlignment="1">
      <alignment wrapText="1"/>
    </xf>
    <xf numFmtId="0" fontId="8" fillId="4" borderId="11" xfId="0" applyFont="1" applyFill="1" applyBorder="1" applyAlignment="1" applyProtection="1">
      <alignment horizontal="center"/>
      <protection hidden="1"/>
    </xf>
    <xf numFmtId="0" fontId="8" fillId="4" borderId="13" xfId="0" applyFon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10" fillId="4" borderId="0" xfId="0" applyFont="1" applyFill="1" applyAlignment="1" applyProtection="1">
      <alignment horizontal="center"/>
      <protection hidden="1"/>
    </xf>
    <xf numFmtId="0" fontId="13" fillId="4" borderId="0" xfId="0" applyFont="1" applyFill="1" applyAlignment="1" applyProtection="1">
      <alignment horizontal="center"/>
      <protection hidden="1"/>
    </xf>
    <xf numFmtId="0" fontId="9" fillId="4" borderId="11" xfId="0" applyFont="1" applyFill="1" applyBorder="1" applyAlignment="1" applyProtection="1">
      <alignment horizontal="left"/>
      <protection hidden="1"/>
    </xf>
    <xf numFmtId="0" fontId="9" fillId="4" borderId="10" xfId="0" applyFont="1" applyFill="1" applyBorder="1" applyAlignment="1" applyProtection="1">
      <alignment horizontal="left"/>
      <protection hidden="1"/>
    </xf>
    <xf numFmtId="0" fontId="12" fillId="4" borderId="21" xfId="0" applyFont="1" applyFill="1" applyBorder="1" applyAlignment="1" applyProtection="1">
      <alignment horizontal="left"/>
      <protection hidden="1"/>
    </xf>
    <xf numFmtId="0" fontId="12" fillId="4" borderId="22" xfId="0" applyFont="1" applyFill="1" applyBorder="1" applyAlignment="1" applyProtection="1">
      <alignment horizontal="left"/>
      <protection hidden="1"/>
    </xf>
    <xf numFmtId="0" fontId="12" fillId="4" borderId="23" xfId="0" applyFont="1" applyFill="1" applyBorder="1" applyAlignment="1" applyProtection="1">
      <alignment horizontal="left"/>
      <protection hidden="1"/>
    </xf>
    <xf numFmtId="0" fontId="4" fillId="7" borderId="18" xfId="0" applyFont="1" applyFill="1" applyBorder="1" applyAlignment="1" applyProtection="1">
      <alignment horizontal="center"/>
      <protection hidden="1"/>
    </xf>
    <xf numFmtId="0" fontId="4" fillId="7" borderId="19" xfId="0" applyFont="1" applyFill="1" applyBorder="1" applyAlignment="1" applyProtection="1">
      <alignment horizontal="center"/>
      <protection hidden="1"/>
    </xf>
    <xf numFmtId="0" fontId="4" fillId="7" borderId="20" xfId="0" applyFont="1" applyFill="1" applyBorder="1" applyAlignment="1" applyProtection="1">
      <alignment horizontal="center"/>
      <protection hidden="1"/>
    </xf>
    <xf numFmtId="0" fontId="4" fillId="0" borderId="18" xfId="0" applyFont="1" applyFill="1" applyBorder="1" applyAlignment="1" applyProtection="1">
      <alignment horizontal="center"/>
      <protection hidden="1"/>
    </xf>
    <xf numFmtId="0" fontId="4" fillId="0" borderId="19" xfId="0" applyFont="1" applyFill="1" applyBorder="1" applyAlignment="1" applyProtection="1">
      <alignment horizontal="center"/>
      <protection hidden="1"/>
    </xf>
    <xf numFmtId="0" fontId="4" fillId="0" borderId="20" xfId="0" applyFont="1" applyFill="1" applyBorder="1" applyAlignment="1" applyProtection="1">
      <alignment horizontal="center"/>
      <protection hidden="1"/>
    </xf>
    <xf numFmtId="0" fontId="4" fillId="0" borderId="0" xfId="0" applyFont="1" applyAlignment="1" applyProtection="1">
      <alignment vertical="center"/>
      <protection locked="0"/>
    </xf>
  </cellXfs>
  <cellStyles count="4">
    <cellStyle name="Lien hypertexte" xfId="3" builtinId="8"/>
    <cellStyle name="Monétaire" xfId="1" builtinId="4"/>
    <cellStyle name="Normal" xfId="0" builtinId="0"/>
    <cellStyle name="Pourcentage" xfId="2" builtinId="5"/>
  </cellStyles>
  <dxfs count="44"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FF0000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006100"/>
      </font>
      <fill>
        <patternFill>
          <bgColor rgb="FFFF0000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006100"/>
      </font>
      <fill>
        <patternFill>
          <bgColor rgb="FFFF0000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006100"/>
      </font>
      <fill>
        <patternFill>
          <bgColor rgb="FFFF0000"/>
        </patternFill>
      </fill>
    </dxf>
    <dxf>
      <font>
        <color rgb="FF006100"/>
      </font>
      <fill>
        <patternFill>
          <bgColor rgb="FF00B050"/>
        </patternFill>
      </fill>
    </dxf>
    <dxf>
      <font>
        <color rgb="FF006100"/>
      </font>
      <fill>
        <patternFill>
          <bgColor rgb="FFFF0000"/>
        </patternFill>
      </fill>
    </dxf>
    <dxf>
      <font>
        <color rgb="FF006100"/>
      </font>
      <fill>
        <patternFill>
          <bgColor rgb="FF00B050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37"/>
        </patternFill>
      </fill>
    </dxf>
    <dxf>
      <font>
        <b/>
        <i val="0"/>
        <condense val="0"/>
        <extend val="0"/>
        <color indexed="9"/>
      </font>
      <fill>
        <patternFill>
          <bgColor indexed="59"/>
        </patternFill>
      </fill>
    </dxf>
    <dxf>
      <font>
        <b/>
        <i val="0"/>
        <condense val="0"/>
        <extend val="0"/>
        <color indexed="9"/>
      </font>
      <fill>
        <patternFill>
          <bgColor indexed="37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  <dxf>
      <font>
        <b/>
        <i val="0"/>
        <condense val="0"/>
        <extend val="0"/>
        <color indexed="9"/>
      </font>
      <fill>
        <patternFill>
          <bgColor indexed="16"/>
        </patternFill>
      </fill>
    </dxf>
    <dxf>
      <font>
        <b/>
        <i val="0"/>
        <condense val="0"/>
        <extend val="0"/>
        <color indexed="9"/>
      </font>
      <fill>
        <patternFill>
          <bgColor indexed="5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38100</xdr:rowOff>
    </xdr:from>
    <xdr:to>
      <xdr:col>9</xdr:col>
      <xdr:colOff>58101</xdr:colOff>
      <xdr:row>50</xdr:row>
      <xdr:rowOff>56845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0200"/>
          <a:ext cx="7468552" cy="8014983"/>
        </a:xfrm>
        <a:prstGeom prst="rect">
          <a:avLst/>
        </a:prstGeom>
      </xdr:spPr>
    </xdr:pic>
    <xdr:clientData/>
  </xdr:twoCellAnchor>
  <xdr:twoCellAnchor editAs="oneCell">
    <xdr:from>
      <xdr:col>15</xdr:col>
      <xdr:colOff>264583</xdr:colOff>
      <xdr:row>19</xdr:row>
      <xdr:rowOff>67065</xdr:rowOff>
    </xdr:from>
    <xdr:to>
      <xdr:col>18</xdr:col>
      <xdr:colOff>889000</xdr:colOff>
      <xdr:row>24</xdr:row>
      <xdr:rowOff>125893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8A2D46B-0ADB-4C47-8488-D9AD3AF875C7}"/>
            </a:ext>
            <a:ext uri="{147F2762-F138-4A5C-976F-8EAC2B608ADB}">
              <a16:predDERef xmlns:a16="http://schemas.microsoft.com/office/drawing/2014/main" pred="{D50D2C01-C0BF-44A0-928F-D6A05BBB4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47083" y="3728898"/>
          <a:ext cx="3100917" cy="1011328"/>
        </a:xfrm>
        <a:prstGeom prst="rect">
          <a:avLst/>
        </a:prstGeom>
      </xdr:spPr>
    </xdr:pic>
    <xdr:clientData/>
  </xdr:twoCellAnchor>
  <xdr:twoCellAnchor editAs="oneCell">
    <xdr:from>
      <xdr:col>19</xdr:col>
      <xdr:colOff>457200</xdr:colOff>
      <xdr:row>79</xdr:row>
      <xdr:rowOff>161925</xdr:rowOff>
    </xdr:from>
    <xdr:to>
      <xdr:col>29</xdr:col>
      <xdr:colOff>571500</xdr:colOff>
      <xdr:row>133</xdr:row>
      <xdr:rowOff>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A39537C-45A9-640C-516E-23EFA0C15D9A}"/>
            </a:ext>
            <a:ext uri="{147F2762-F138-4A5C-976F-8EAC2B608ADB}">
              <a16:predDERef xmlns:a16="http://schemas.microsoft.com/office/drawing/2014/main" pred="{F8604724-AF64-A82E-0553-EE6BB2684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14320" y="15249525"/>
          <a:ext cx="8039100" cy="10125075"/>
        </a:xfrm>
        <a:prstGeom prst="rect">
          <a:avLst/>
        </a:prstGeom>
      </xdr:spPr>
    </xdr:pic>
    <xdr:clientData/>
  </xdr:twoCellAnchor>
  <xdr:twoCellAnchor editAs="oneCell">
    <xdr:from>
      <xdr:col>29</xdr:col>
      <xdr:colOff>542925</xdr:colOff>
      <xdr:row>79</xdr:row>
      <xdr:rowOff>146685</xdr:rowOff>
    </xdr:from>
    <xdr:to>
      <xdr:col>39</xdr:col>
      <xdr:colOff>649605</xdr:colOff>
      <xdr:row>132</xdr:row>
      <xdr:rowOff>180022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6777D53-374B-709C-907C-608A52ECD270}"/>
            </a:ext>
            <a:ext uri="{147F2762-F138-4A5C-976F-8EAC2B608ADB}">
              <a16:predDERef xmlns:a16="http://schemas.microsoft.com/office/drawing/2014/main" pred="{6A39537C-45A9-640C-516E-23EFA0C15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524845" y="15234285"/>
          <a:ext cx="8031480" cy="10125075"/>
        </a:xfrm>
        <a:prstGeom prst="rect">
          <a:avLst/>
        </a:prstGeom>
      </xdr:spPr>
    </xdr:pic>
    <xdr:clientData/>
  </xdr:twoCellAnchor>
  <xdr:twoCellAnchor editAs="oneCell">
    <xdr:from>
      <xdr:col>0</xdr:col>
      <xdr:colOff>45722</xdr:colOff>
      <xdr:row>26</xdr:row>
      <xdr:rowOff>137159</xdr:rowOff>
    </xdr:from>
    <xdr:to>
      <xdr:col>9</xdr:col>
      <xdr:colOff>769620</xdr:colOff>
      <xdr:row>79</xdr:row>
      <xdr:rowOff>180022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5D6E9A1-3C20-4ADB-9A29-BD341DA41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5722" y="5128259"/>
          <a:ext cx="7856218" cy="10134601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762000</xdr:colOff>
      <xdr:row>26</xdr:row>
      <xdr:rowOff>178602</xdr:rowOff>
    </xdr:from>
    <xdr:to>
      <xdr:col>19</xdr:col>
      <xdr:colOff>586422</xdr:colOff>
      <xdr:row>80</xdr:row>
      <xdr:rowOff>29223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B71F83A-94EC-4CA4-95F3-B021DBD3D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4320" y="5169702"/>
          <a:ext cx="7871460" cy="10137621"/>
        </a:xfrm>
        <a:prstGeom prst="rect">
          <a:avLst/>
        </a:prstGeom>
      </xdr:spPr>
    </xdr:pic>
    <xdr:clientData/>
  </xdr:twoCellAnchor>
  <xdr:twoCellAnchor editAs="oneCell">
    <xdr:from>
      <xdr:col>9</xdr:col>
      <xdr:colOff>655320</xdr:colOff>
      <xdr:row>79</xdr:row>
      <xdr:rowOff>160020</xdr:rowOff>
    </xdr:from>
    <xdr:to>
      <xdr:col>19</xdr:col>
      <xdr:colOff>379711</xdr:colOff>
      <xdr:row>132</xdr:row>
      <xdr:rowOff>125425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7045AD3-0EE7-48CD-B0BF-2AFD29589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7640" y="1524762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19</xdr:col>
      <xdr:colOff>693420</xdr:colOff>
      <xdr:row>26</xdr:row>
      <xdr:rowOff>175260</xdr:rowOff>
    </xdr:from>
    <xdr:to>
      <xdr:col>29</xdr:col>
      <xdr:colOff>601009</xdr:colOff>
      <xdr:row>80</xdr:row>
      <xdr:rowOff>29054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AFEB2CC-67DD-43C9-A441-1EB97410A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0540" y="5166360"/>
          <a:ext cx="7832389" cy="10136032"/>
        </a:xfrm>
        <a:prstGeom prst="rect">
          <a:avLst/>
        </a:prstGeom>
      </xdr:spPr>
    </xdr:pic>
    <xdr:clientData/>
  </xdr:twoCellAnchor>
  <xdr:twoCellAnchor editAs="oneCell">
    <xdr:from>
      <xdr:col>29</xdr:col>
      <xdr:colOff>579120</xdr:colOff>
      <xdr:row>26</xdr:row>
      <xdr:rowOff>152400</xdr:rowOff>
    </xdr:from>
    <xdr:to>
      <xdr:col>39</xdr:col>
      <xdr:colOff>430511</xdr:colOff>
      <xdr:row>79</xdr:row>
      <xdr:rowOff>113043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1353598-D59D-4C81-BFA8-DCDD78EC3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61040" y="5143500"/>
          <a:ext cx="7771429" cy="100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79</xdr:row>
      <xdr:rowOff>116182</xdr:rowOff>
    </xdr:from>
    <xdr:to>
      <xdr:col>9</xdr:col>
      <xdr:colOff>713422</xdr:colOff>
      <xdr:row>132</xdr:row>
      <xdr:rowOff>102566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3DC3CC6-5123-4FAF-8ABB-B0B365F80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15203782"/>
          <a:ext cx="7787640" cy="10078122"/>
        </a:xfrm>
        <a:prstGeom prst="rect">
          <a:avLst/>
        </a:prstGeom>
      </xdr:spPr>
    </xdr:pic>
    <xdr:clientData/>
  </xdr:twoCellAnchor>
  <xdr:twoCellAnchor editAs="oneCell">
    <xdr:from>
      <xdr:col>10</xdr:col>
      <xdr:colOff>525643</xdr:colOff>
      <xdr:row>19</xdr:row>
      <xdr:rowOff>111675</xdr:rowOff>
    </xdr:from>
    <xdr:to>
      <xdr:col>14</xdr:col>
      <xdr:colOff>697391</xdr:colOff>
      <xdr:row>24</xdr:row>
      <xdr:rowOff>160272</xdr:rowOff>
    </xdr:to>
    <xdr:pic>
      <xdr:nvPicPr>
        <xdr:cNvPr id="20" name="Image 7">
          <a:extLst>
            <a:ext uri="{FF2B5EF4-FFF2-40B4-BE49-F238E27FC236}">
              <a16:creationId xmlns:a16="http://schemas.microsoft.com/office/drawing/2014/main" id="{E5C08B1C-467B-4723-805C-02E3CAA48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787123" y="3843920"/>
          <a:ext cx="3341668" cy="1001097"/>
        </a:xfrm>
        <a:prstGeom prst="rect">
          <a:avLst/>
        </a:prstGeom>
      </xdr:spPr>
    </xdr:pic>
    <xdr:clientData/>
  </xdr:twoCellAnchor>
  <xdr:twoCellAnchor editAs="oneCell">
    <xdr:from>
      <xdr:col>0</xdr:col>
      <xdr:colOff>767832</xdr:colOff>
      <xdr:row>0</xdr:row>
      <xdr:rowOff>84788</xdr:rowOff>
    </xdr:from>
    <xdr:to>
      <xdr:col>8</xdr:col>
      <xdr:colOff>722253</xdr:colOff>
      <xdr:row>5</xdr:row>
      <xdr:rowOff>123384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5A6FF85-95A3-4876-A802-8C8F53B08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7832" y="84788"/>
          <a:ext cx="6558843" cy="101053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9525</xdr:rowOff>
    </xdr:from>
    <xdr:to>
      <xdr:col>4</xdr:col>
      <xdr:colOff>533399</xdr:colOff>
      <xdr:row>3</xdr:row>
      <xdr:rowOff>104166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CDF3402-DFC9-4BFC-8B67-8085C3C3D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9525"/>
          <a:ext cx="4295774" cy="66614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38100</xdr:rowOff>
    </xdr:from>
    <xdr:to>
      <xdr:col>5</xdr:col>
      <xdr:colOff>1904</xdr:colOff>
      <xdr:row>3</xdr:row>
      <xdr:rowOff>132741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86F041-3FB2-4416-B79A-31E7D66A6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38100"/>
          <a:ext cx="4295774" cy="66614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57150</xdr:rowOff>
    </xdr:from>
    <xdr:to>
      <xdr:col>5</xdr:col>
      <xdr:colOff>1904</xdr:colOff>
      <xdr:row>3</xdr:row>
      <xdr:rowOff>151791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24068D7-EB50-431F-8186-A89BEEB4D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57150"/>
          <a:ext cx="4295774" cy="66614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4</xdr:col>
      <xdr:colOff>485774</xdr:colOff>
      <xdr:row>3</xdr:row>
      <xdr:rowOff>161316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89D3CCC-419D-4560-9378-847ACDBFF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66675"/>
          <a:ext cx="4295774" cy="6661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</xdr:rowOff>
    </xdr:from>
    <xdr:to>
      <xdr:col>4</xdr:col>
      <xdr:colOff>514349</xdr:colOff>
      <xdr:row>3</xdr:row>
      <xdr:rowOff>104166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22640A8-E5AF-4C31-9B1D-CCE626E52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9525"/>
          <a:ext cx="4295774" cy="66614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66675</xdr:rowOff>
    </xdr:from>
    <xdr:to>
      <xdr:col>5</xdr:col>
      <xdr:colOff>1904</xdr:colOff>
      <xdr:row>3</xdr:row>
      <xdr:rowOff>161316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A357845-F078-4ABA-8EC5-23AC71EA7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825" y="66675"/>
          <a:ext cx="4295774" cy="66614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4</xdr:col>
      <xdr:colOff>485774</xdr:colOff>
      <xdr:row>3</xdr:row>
      <xdr:rowOff>151791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80B0346-B8EC-4D39-8BC2-C2C1FAB0E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7150"/>
          <a:ext cx="4295774" cy="66614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28575</xdr:rowOff>
    </xdr:from>
    <xdr:to>
      <xdr:col>4</xdr:col>
      <xdr:colOff>485774</xdr:colOff>
      <xdr:row>3</xdr:row>
      <xdr:rowOff>123216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9B8DFAE-568F-438F-BBB1-898948D0A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8575"/>
          <a:ext cx="4295774" cy="66614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0</xdr:row>
      <xdr:rowOff>76200</xdr:rowOff>
    </xdr:from>
    <xdr:to>
      <xdr:col>4</xdr:col>
      <xdr:colOff>620005</xdr:colOff>
      <xdr:row>5</xdr:row>
      <xdr:rowOff>134235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2AADFE6-B86D-4CEC-8F04-D0451A708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76200"/>
          <a:ext cx="6563605" cy="101053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19050</xdr:rowOff>
    </xdr:from>
    <xdr:to>
      <xdr:col>6</xdr:col>
      <xdr:colOff>372355</xdr:colOff>
      <xdr:row>6</xdr:row>
      <xdr:rowOff>58035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AE55B9A-E047-4DE5-B82D-3709194AA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9050"/>
          <a:ext cx="6563605" cy="10105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4</xdr:row>
      <xdr:rowOff>15240</xdr:rowOff>
    </xdr:from>
    <xdr:to>
      <xdr:col>9</xdr:col>
      <xdr:colOff>666731</xdr:colOff>
      <xdr:row>49</xdr:row>
      <xdr:rowOff>133045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1339215"/>
          <a:ext cx="8054322" cy="9971418"/>
        </a:xfrm>
        <a:prstGeom prst="rect">
          <a:avLst/>
        </a:prstGeom>
      </xdr:spPr>
    </xdr:pic>
    <xdr:clientData/>
  </xdr:twoCellAnchor>
  <xdr:twoCellAnchor editAs="oneCell">
    <xdr:from>
      <xdr:col>9</xdr:col>
      <xdr:colOff>613410</xdr:colOff>
      <xdr:row>4</xdr:row>
      <xdr:rowOff>15240</xdr:rowOff>
    </xdr:from>
    <xdr:to>
      <xdr:col>19</xdr:col>
      <xdr:colOff>464801</xdr:colOff>
      <xdr:row>49</xdr:row>
      <xdr:rowOff>133045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623" y="1339215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19</xdr:col>
      <xdr:colOff>480060</xdr:colOff>
      <xdr:row>4</xdr:row>
      <xdr:rowOff>15240</xdr:rowOff>
    </xdr:from>
    <xdr:to>
      <xdr:col>29</xdr:col>
      <xdr:colOff>331451</xdr:colOff>
      <xdr:row>49</xdr:row>
      <xdr:rowOff>133045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34398" y="1339215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29</xdr:col>
      <xdr:colOff>335280</xdr:colOff>
      <xdr:row>4</xdr:row>
      <xdr:rowOff>22860</xdr:rowOff>
    </xdr:from>
    <xdr:to>
      <xdr:col>39</xdr:col>
      <xdr:colOff>181909</xdr:colOff>
      <xdr:row>49</xdr:row>
      <xdr:rowOff>140665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28743" y="1346835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39</xdr:col>
      <xdr:colOff>167640</xdr:colOff>
      <xdr:row>4</xdr:row>
      <xdr:rowOff>30480</xdr:rowOff>
    </xdr:from>
    <xdr:to>
      <xdr:col>49</xdr:col>
      <xdr:colOff>19031</xdr:colOff>
      <xdr:row>49</xdr:row>
      <xdr:rowOff>143523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00228" y="1354455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22860</xdr:rowOff>
    </xdr:from>
    <xdr:to>
      <xdr:col>9</xdr:col>
      <xdr:colOff>639741</xdr:colOff>
      <xdr:row>96</xdr:row>
      <xdr:rowOff>140664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643360"/>
          <a:ext cx="8054954" cy="9971417"/>
        </a:xfrm>
        <a:prstGeom prst="rect">
          <a:avLst/>
        </a:prstGeom>
      </xdr:spPr>
    </xdr:pic>
    <xdr:clientData/>
  </xdr:twoCellAnchor>
  <xdr:twoCellAnchor editAs="oneCell">
    <xdr:from>
      <xdr:col>9</xdr:col>
      <xdr:colOff>601980</xdr:colOff>
      <xdr:row>51</xdr:row>
      <xdr:rowOff>15240</xdr:rowOff>
    </xdr:from>
    <xdr:to>
      <xdr:col>19</xdr:col>
      <xdr:colOff>448609</xdr:colOff>
      <xdr:row>96</xdr:row>
      <xdr:rowOff>133045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7193" y="11635740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19</xdr:col>
      <xdr:colOff>441960</xdr:colOff>
      <xdr:row>51</xdr:row>
      <xdr:rowOff>15240</xdr:rowOff>
    </xdr:from>
    <xdr:to>
      <xdr:col>29</xdr:col>
      <xdr:colOff>293351</xdr:colOff>
      <xdr:row>96</xdr:row>
      <xdr:rowOff>133045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6298" y="11635740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29</xdr:col>
      <xdr:colOff>266700</xdr:colOff>
      <xdr:row>51</xdr:row>
      <xdr:rowOff>22860</xdr:rowOff>
    </xdr:from>
    <xdr:to>
      <xdr:col>39</xdr:col>
      <xdr:colOff>113329</xdr:colOff>
      <xdr:row>96</xdr:row>
      <xdr:rowOff>140665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0163" y="11643360"/>
          <a:ext cx="8085754" cy="9971418"/>
        </a:xfrm>
        <a:prstGeom prst="rect">
          <a:avLst/>
        </a:prstGeom>
      </xdr:spPr>
    </xdr:pic>
    <xdr:clientData/>
  </xdr:twoCellAnchor>
  <xdr:twoCellAnchor editAs="oneCell">
    <xdr:from>
      <xdr:col>0</xdr:col>
      <xdr:colOff>798513</xdr:colOff>
      <xdr:row>2</xdr:row>
      <xdr:rowOff>0</xdr:rowOff>
    </xdr:from>
    <xdr:to>
      <xdr:col>8</xdr:col>
      <xdr:colOff>753356</xdr:colOff>
      <xdr:row>6</xdr:row>
      <xdr:rowOff>115714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1C72F2D-B97C-45C5-8B73-BD45047BC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98513" y="444500"/>
          <a:ext cx="6558843" cy="101529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687917</xdr:colOff>
      <xdr:row>0</xdr:row>
      <xdr:rowOff>0</xdr:rowOff>
    </xdr:from>
    <xdr:to>
      <xdr:col>4</xdr:col>
      <xdr:colOff>457022</xdr:colOff>
      <xdr:row>6</xdr:row>
      <xdr:rowOff>58035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3250860-AFF3-49EF-92C3-BE649330E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7917" y="0"/>
          <a:ext cx="6563605" cy="101053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742950</xdr:colOff>
      <xdr:row>0</xdr:row>
      <xdr:rowOff>0</xdr:rowOff>
    </xdr:from>
    <xdr:to>
      <xdr:col>6</xdr:col>
      <xdr:colOff>7547</xdr:colOff>
      <xdr:row>5</xdr:row>
      <xdr:rowOff>58035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9777EF1-92A5-4116-A16F-540D65CD6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6563605" cy="1010535"/>
        </a:xfrm>
        <a:prstGeom prst="rect">
          <a:avLst/>
        </a:prstGeom>
      </xdr:spPr>
    </xdr:pic>
    <xdr:clientData/>
  </xdr:twoCellAnchor>
  <xdr:twoCellAnchor editAs="oneCell">
    <xdr:from>
      <xdr:col>9</xdr:col>
      <xdr:colOff>121920</xdr:colOff>
      <xdr:row>6</xdr:row>
      <xdr:rowOff>105340</xdr:rowOff>
    </xdr:from>
    <xdr:to>
      <xdr:col>18</xdr:col>
      <xdr:colOff>365760</xdr:colOff>
      <xdr:row>65</xdr:row>
      <xdr:rowOff>114300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1C0D27A9-2808-4F98-9841-1C608D55F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320" y="1248340"/>
          <a:ext cx="7574280" cy="12269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0</xdr:row>
      <xdr:rowOff>161925</xdr:rowOff>
    </xdr:from>
    <xdr:to>
      <xdr:col>7</xdr:col>
      <xdr:colOff>639055</xdr:colOff>
      <xdr:row>6</xdr:row>
      <xdr:rowOff>29460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79110F3-75B7-42EF-883E-767B209A5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161925"/>
          <a:ext cx="6563605" cy="10105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49268</xdr:colOff>
      <xdr:row>1</xdr:row>
      <xdr:rowOff>26743</xdr:rowOff>
    </xdr:from>
    <xdr:to>
      <xdr:col>9</xdr:col>
      <xdr:colOff>674077</xdr:colOff>
      <xdr:row>8</xdr:row>
      <xdr:rowOff>151956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69C3B18-D5B3-4A24-A717-F5F027CCE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95903" y="26743"/>
          <a:ext cx="3702116" cy="1248797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10</xdr:row>
      <xdr:rowOff>26743</xdr:rowOff>
    </xdr:from>
    <xdr:to>
      <xdr:col>15</xdr:col>
      <xdr:colOff>496441</xdr:colOff>
      <xdr:row>20</xdr:row>
      <xdr:rowOff>153145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BFF4157-B002-4A81-90BB-0C11AE2A2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54615" y="1477474"/>
          <a:ext cx="5881730" cy="173356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28</xdr:row>
      <xdr:rowOff>7327</xdr:rowOff>
    </xdr:from>
    <xdr:to>
      <xdr:col>8</xdr:col>
      <xdr:colOff>170025</xdr:colOff>
      <xdr:row>41</xdr:row>
      <xdr:rowOff>131168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01CD7F3-8193-4EB6-AA5F-C17CB4C3D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50" y="4359519"/>
          <a:ext cx="5653128" cy="221934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27</xdr:row>
      <xdr:rowOff>0</xdr:rowOff>
    </xdr:from>
    <xdr:to>
      <xdr:col>15</xdr:col>
      <xdr:colOff>534541</xdr:colOff>
      <xdr:row>42</xdr:row>
      <xdr:rowOff>96733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FE7C4B76-5F5B-49C2-AA13-10659B602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54615" y="4191000"/>
          <a:ext cx="5915068" cy="2514618"/>
        </a:xfrm>
        <a:prstGeom prst="rect">
          <a:avLst/>
        </a:prstGeom>
      </xdr:spPr>
    </xdr:pic>
    <xdr:clientData/>
  </xdr:twoCellAnchor>
  <xdr:twoCellAnchor editAs="oneCell">
    <xdr:from>
      <xdr:col>0</xdr:col>
      <xdr:colOff>704845</xdr:colOff>
      <xdr:row>10</xdr:row>
      <xdr:rowOff>114293</xdr:rowOff>
    </xdr:from>
    <xdr:to>
      <xdr:col>7</xdr:col>
      <xdr:colOff>706326</xdr:colOff>
      <xdr:row>21</xdr:row>
      <xdr:rowOff>66668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0D8599-14AA-4DBA-9303-5126CD9ED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4845" y="1701793"/>
          <a:ext cx="5391044" cy="1698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8</xdr:col>
      <xdr:colOff>391405</xdr:colOff>
      <xdr:row>6</xdr:row>
      <xdr:rowOff>38985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6A3841-3C16-4720-A548-D14320BF3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0"/>
          <a:ext cx="6563605" cy="1010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38100</xdr:rowOff>
    </xdr:from>
    <xdr:to>
      <xdr:col>4</xdr:col>
      <xdr:colOff>514350</xdr:colOff>
      <xdr:row>3</xdr:row>
      <xdr:rowOff>132741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BCFE2E0-0F13-4087-9738-FA8EF3580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1" y="38100"/>
          <a:ext cx="4295774" cy="6613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4</xdr:col>
      <xdr:colOff>523874</xdr:colOff>
      <xdr:row>3</xdr:row>
      <xdr:rowOff>94641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4DD882F-5483-4601-BB83-CDE6847A9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0"/>
          <a:ext cx="4295774" cy="66614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19050</xdr:rowOff>
    </xdr:from>
    <xdr:to>
      <xdr:col>4</xdr:col>
      <xdr:colOff>514349</xdr:colOff>
      <xdr:row>3</xdr:row>
      <xdr:rowOff>113691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AA0B3D59-776A-4509-9C31-914E7BC96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19050"/>
          <a:ext cx="4295774" cy="6661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4</xdr:col>
      <xdr:colOff>514349</xdr:colOff>
      <xdr:row>3</xdr:row>
      <xdr:rowOff>142266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38F69C6-8254-4693-AEBE-F5B25934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5"/>
          <a:ext cx="4295774" cy="6661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cetab.bio/outils/budgets-maraichers?utm_source=mapaq&amp;utm_medium=outil-comptable-maraichage&amp;utm_campaign=outil-comptable-maraichage" TargetMode="External"/><Relationship Id="rId3" Type="http://schemas.openxmlformats.org/officeDocument/2006/relationships/hyperlink" Target="https://cetab.bio/outils/registre-temps/" TargetMode="External"/><Relationship Id="rId7" Type="http://schemas.openxmlformats.org/officeDocument/2006/relationships/hyperlink" Target="https://cetab.bio/outils/registre-temps?utm_source=mapaq&amp;utm_medium=outil-comptable-maraichage&amp;utm_campaign=outil-comptable-maraichage" TargetMode="External"/><Relationship Id="rId2" Type="http://schemas.openxmlformats.org/officeDocument/2006/relationships/hyperlink" Target="https://cetab.bio/outils/registre-recoltes/" TargetMode="External"/><Relationship Id="rId1" Type="http://schemas.openxmlformats.org/officeDocument/2006/relationships/hyperlink" Target="https://cetab.bio/outils/registre-ventes/" TargetMode="External"/><Relationship Id="rId6" Type="http://schemas.openxmlformats.org/officeDocument/2006/relationships/hyperlink" Target="https://cetab.bio/outils/registre-recoltes?utm_source=mapaq&amp;utm_medium=outil-comptable-maraichage&amp;utm_campaign=outil-comptable-maraichage" TargetMode="External"/><Relationship Id="rId5" Type="http://schemas.openxmlformats.org/officeDocument/2006/relationships/hyperlink" Target="https://cetab.bio/outils/registre-ventes?utm_source=mapaq&amp;utm_medium=outil-comptable-maraichage&amp;utm_campaign=outil-comptable-maraichage" TargetMode="External"/><Relationship Id="rId4" Type="http://schemas.openxmlformats.org/officeDocument/2006/relationships/hyperlink" Target="https://cetab.bio/outils/budgets-maraichers/" TargetMode="External"/><Relationship Id="rId9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7:S23"/>
  <sheetViews>
    <sheetView zoomScale="90" zoomScaleNormal="90" workbookViewId="0"/>
  </sheetViews>
  <sheetFormatPr baseColWidth="10" defaultColWidth="11.53125" defaultRowHeight="15" x14ac:dyDescent="0.4"/>
  <cols>
    <col min="1" max="18" width="11.53125" style="45"/>
    <col min="19" max="19" width="13.46484375" style="45" customWidth="1"/>
    <col min="20" max="16384" width="11.53125" style="45"/>
  </cols>
  <sheetData>
    <row r="7" spans="2:19" ht="18" x14ac:dyDescent="0.55000000000000004">
      <c r="B7" s="172" t="s">
        <v>0</v>
      </c>
      <c r="C7" s="172"/>
      <c r="D7" s="172"/>
      <c r="E7" s="172"/>
      <c r="F7" s="172"/>
      <c r="G7" s="172"/>
      <c r="H7" s="173"/>
      <c r="I7" s="173"/>
      <c r="L7" s="46"/>
      <c r="M7" s="46"/>
      <c r="N7" s="46"/>
      <c r="O7" s="46"/>
      <c r="P7" s="46"/>
      <c r="Q7" s="46"/>
      <c r="R7" s="46"/>
      <c r="S7" s="46"/>
    </row>
    <row r="8" spans="2:19" x14ac:dyDescent="0.4">
      <c r="L8" s="47"/>
      <c r="M8" s="47"/>
      <c r="N8" s="47"/>
      <c r="O8" s="47"/>
      <c r="P8" s="47"/>
      <c r="Q8" s="47"/>
      <c r="R8" s="47"/>
      <c r="S8" s="47"/>
    </row>
    <row r="9" spans="2:19" x14ac:dyDescent="0.4">
      <c r="L9" s="52" t="s">
        <v>1</v>
      </c>
      <c r="M9" s="52" t="s">
        <v>2</v>
      </c>
      <c r="N9" s="52"/>
      <c r="O9" s="52"/>
      <c r="P9" s="52"/>
      <c r="Q9" s="52"/>
      <c r="R9" s="52"/>
      <c r="S9" s="52"/>
    </row>
    <row r="10" spans="2:19" x14ac:dyDescent="0.4">
      <c r="L10" s="52"/>
      <c r="M10" s="52" t="s">
        <v>3</v>
      </c>
      <c r="N10" s="52"/>
      <c r="O10" s="52"/>
      <c r="P10" s="52"/>
      <c r="Q10" s="52"/>
      <c r="R10" s="52"/>
      <c r="S10" s="52"/>
    </row>
    <row r="11" spans="2:19" x14ac:dyDescent="0.4">
      <c r="L11" s="47"/>
      <c r="M11" s="47"/>
      <c r="N11" s="47"/>
      <c r="O11" s="47"/>
      <c r="P11" s="47"/>
      <c r="Q11" s="47"/>
      <c r="R11" s="47"/>
      <c r="S11" s="47"/>
    </row>
    <row r="12" spans="2:19" x14ac:dyDescent="0.4">
      <c r="L12" s="47" t="s">
        <v>4</v>
      </c>
      <c r="M12" s="47"/>
      <c r="N12" s="47"/>
      <c r="O12" s="47"/>
      <c r="P12" s="47"/>
      <c r="Q12" s="47"/>
      <c r="R12" s="47"/>
      <c r="S12" s="47"/>
    </row>
    <row r="13" spans="2:19" x14ac:dyDescent="0.4">
      <c r="L13" s="47"/>
      <c r="M13" s="47"/>
      <c r="N13" s="47"/>
      <c r="O13" s="47"/>
      <c r="P13" s="47"/>
      <c r="Q13" s="47"/>
      <c r="R13" s="47"/>
      <c r="S13" s="47"/>
    </row>
    <row r="14" spans="2:19" ht="15" customHeight="1" x14ac:dyDescent="0.4">
      <c r="L14" s="174" t="s">
        <v>5</v>
      </c>
      <c r="M14" s="175"/>
      <c r="N14" s="175"/>
      <c r="O14" s="175"/>
      <c r="P14" s="175"/>
      <c r="Q14" s="175"/>
      <c r="R14" s="175"/>
      <c r="S14" s="175"/>
    </row>
    <row r="15" spans="2:19" ht="15" customHeight="1" x14ac:dyDescent="0.4">
      <c r="L15" s="176" t="s">
        <v>6</v>
      </c>
      <c r="M15" s="177"/>
      <c r="N15" s="177"/>
      <c r="O15" s="177"/>
      <c r="P15" s="177"/>
      <c r="Q15" s="177"/>
      <c r="R15" s="177"/>
      <c r="S15" s="177"/>
    </row>
    <row r="16" spans="2:19" x14ac:dyDescent="0.4">
      <c r="L16" s="177"/>
      <c r="M16" s="177"/>
      <c r="N16" s="177"/>
      <c r="O16" s="177"/>
      <c r="P16" s="177"/>
      <c r="Q16" s="177"/>
      <c r="R16" s="177"/>
      <c r="S16" s="177"/>
    </row>
    <row r="17" spans="12:19" x14ac:dyDescent="0.4">
      <c r="L17" s="47" t="s">
        <v>141</v>
      </c>
      <c r="M17" s="47"/>
      <c r="N17" s="47"/>
      <c r="O17" s="47"/>
      <c r="P17" s="47"/>
      <c r="Q17" s="47"/>
      <c r="R17" s="47"/>
      <c r="S17" s="47"/>
    </row>
    <row r="18" spans="12:19" x14ac:dyDescent="0.4">
      <c r="L18" s="47"/>
      <c r="M18" s="47"/>
      <c r="N18" s="47"/>
      <c r="O18" s="47"/>
      <c r="P18" s="47"/>
      <c r="Q18" s="47"/>
      <c r="R18" s="47"/>
      <c r="S18" s="47"/>
    </row>
    <row r="19" spans="12:19" x14ac:dyDescent="0.4">
      <c r="L19" s="48"/>
      <c r="M19" s="48"/>
      <c r="N19" s="48"/>
      <c r="O19" s="48"/>
      <c r="P19" s="48"/>
      <c r="Q19" s="48"/>
      <c r="R19" s="48"/>
      <c r="S19" s="48"/>
    </row>
    <row r="20" spans="12:19" x14ac:dyDescent="0.4">
      <c r="L20" s="48"/>
      <c r="M20" s="48"/>
      <c r="N20" s="48"/>
      <c r="O20" s="48"/>
      <c r="P20" s="48"/>
      <c r="Q20" s="49"/>
      <c r="R20" s="48"/>
      <c r="S20" s="48"/>
    </row>
    <row r="21" spans="12:19" x14ac:dyDescent="0.4">
      <c r="L21" s="48"/>
      <c r="M21" s="48"/>
      <c r="N21" s="48"/>
      <c r="O21" s="48"/>
      <c r="P21" s="48"/>
      <c r="Q21" s="48"/>
      <c r="R21" s="48"/>
      <c r="S21" s="48"/>
    </row>
    <row r="22" spans="12:19" x14ac:dyDescent="0.4">
      <c r="L22" s="48"/>
      <c r="M22" s="48"/>
      <c r="N22" s="48"/>
      <c r="O22" s="48"/>
      <c r="P22" s="48"/>
      <c r="Q22" s="48"/>
      <c r="R22" s="48"/>
      <c r="S22" s="48"/>
    </row>
    <row r="23" spans="12:19" x14ac:dyDescent="0.4">
      <c r="L23" s="48"/>
      <c r="M23" s="48"/>
      <c r="N23" s="48"/>
      <c r="O23" s="48"/>
      <c r="P23" s="48"/>
      <c r="Q23" s="48"/>
      <c r="R23" s="48"/>
      <c r="S23" s="48"/>
    </row>
  </sheetData>
  <sheetProtection algorithmName="SHA-512" hashValue="AV+d/Ef/8TNgK0wxnRfZYJSWP8n0FY9PZgIaYgVk75d0JGcR+0lCJb8wCEXQEBwOe7rpv9woYMPDn2CONYOmBw==" saltValue="2SGwsCXOLVi0g+FmNZPwdg==" spinCount="100000" sheet="1" objects="1" scenarios="1"/>
  <mergeCells count="3">
    <mergeCell ref="B7:I7"/>
    <mergeCell ref="L14:S14"/>
    <mergeCell ref="L15:S1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6" sqref="D6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38" t="s">
        <v>36</v>
      </c>
      <c r="G7" s="234"/>
      <c r="H7" s="235" t="s">
        <v>37</v>
      </c>
      <c r="I7" s="235"/>
      <c r="J7" s="235"/>
      <c r="K7" s="235"/>
      <c r="L7" s="255" t="s">
        <v>38</v>
      </c>
      <c r="M7" s="253"/>
      <c r="N7" s="253"/>
      <c r="O7" s="253"/>
      <c r="P7" s="253"/>
      <c r="Q7" s="253"/>
      <c r="R7" s="253"/>
      <c r="S7" s="253"/>
      <c r="T7" s="253"/>
      <c r="U7" s="253"/>
      <c r="V7" s="247" t="s">
        <v>39</v>
      </c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9"/>
      <c r="AL7" s="242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5"/>
      <c r="BM7" s="235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2"/>
      <c r="DB7" s="247" t="s">
        <v>36</v>
      </c>
      <c r="DC7" s="248"/>
      <c r="DD7" s="248"/>
      <c r="DE7" s="248"/>
      <c r="DF7" s="248"/>
      <c r="DG7" s="248"/>
      <c r="DH7" s="248"/>
      <c r="DI7" s="249"/>
      <c r="DJ7" s="247" t="s">
        <v>41</v>
      </c>
      <c r="DK7" s="248"/>
      <c r="DL7" s="248"/>
      <c r="DM7" s="249"/>
      <c r="DN7" s="248" t="s">
        <v>37</v>
      </c>
      <c r="DO7" s="249"/>
      <c r="DP7" s="248" t="s">
        <v>42</v>
      </c>
      <c r="DQ7" s="248"/>
      <c r="DR7" s="248"/>
      <c r="DS7" s="249"/>
      <c r="DT7" s="248" t="s">
        <v>33</v>
      </c>
      <c r="DU7" s="249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4'!F62</f>
        <v>0</v>
      </c>
      <c r="G10" s="142"/>
      <c r="H10" s="142"/>
      <c r="I10" s="63">
        <f>'Mois 4'!H62</f>
        <v>0</v>
      </c>
      <c r="J10" s="142"/>
      <c r="K10" s="63">
        <f>'Mois 4'!J62</f>
        <v>0</v>
      </c>
      <c r="L10" s="142"/>
      <c r="M10" s="63">
        <f>'Mois 4'!L62</f>
        <v>0</v>
      </c>
      <c r="N10" s="142"/>
      <c r="O10" s="63">
        <f>'Mois 4'!N62</f>
        <v>0</v>
      </c>
      <c r="P10" s="142"/>
      <c r="Q10" s="63">
        <f>'Mois 4'!P62</f>
        <v>0</v>
      </c>
      <c r="R10" s="142"/>
      <c r="S10" s="63">
        <f>'Mois 4'!R62</f>
        <v>0</v>
      </c>
      <c r="T10" s="142"/>
      <c r="U10" s="63">
        <f>'Mois 4'!T62</f>
        <v>0</v>
      </c>
      <c r="V10" s="142"/>
      <c r="W10" s="63">
        <f>'Mois 4'!V62</f>
        <v>0</v>
      </c>
      <c r="X10" s="142"/>
      <c r="Y10" s="63">
        <f>'Mois 4'!X62</f>
        <v>0</v>
      </c>
      <c r="Z10" s="142"/>
      <c r="AA10" s="63">
        <f>'Mois 4'!Z62</f>
        <v>0</v>
      </c>
      <c r="AB10" s="142"/>
      <c r="AC10" s="63">
        <f>'Mois 4'!AB62</f>
        <v>0</v>
      </c>
      <c r="AD10" s="142"/>
      <c r="AE10" s="63">
        <f>'Mois 4'!AD62</f>
        <v>0</v>
      </c>
      <c r="AF10" s="142"/>
      <c r="AG10" s="63">
        <f>'Mois 4'!AF62</f>
        <v>0</v>
      </c>
      <c r="AH10" s="142"/>
      <c r="AI10" s="63">
        <f>'Mois 4'!AH62</f>
        <v>0</v>
      </c>
      <c r="AJ10" s="142"/>
      <c r="AK10" s="63">
        <f>'Mois 4'!AJ62</f>
        <v>0</v>
      </c>
      <c r="AL10" s="63">
        <f>'Mois 4'!AL62</f>
        <v>0</v>
      </c>
      <c r="AM10" s="142"/>
      <c r="AN10" s="63">
        <f>'Mois 4'!AN62</f>
        <v>0</v>
      </c>
      <c r="AO10" s="142"/>
      <c r="AP10" s="63">
        <f>'Mois 4'!AP62</f>
        <v>0</v>
      </c>
      <c r="AQ10" s="142"/>
      <c r="AR10" s="63">
        <f>'Mois 4'!AR62</f>
        <v>0</v>
      </c>
      <c r="AS10" s="142"/>
      <c r="AT10" s="63">
        <f>'Mois 4'!AT62</f>
        <v>0</v>
      </c>
      <c r="AU10" s="142"/>
      <c r="AV10" s="63">
        <f>'Mois 4'!AV62</f>
        <v>0</v>
      </c>
      <c r="AW10" s="142"/>
      <c r="AX10" s="63">
        <f>'Mois 4'!AX62</f>
        <v>0</v>
      </c>
      <c r="AY10" s="142"/>
      <c r="AZ10" s="63">
        <f>'Mois 4'!AZ62</f>
        <v>0</v>
      </c>
      <c r="BA10" s="142"/>
      <c r="BB10" s="63">
        <f>'Mois 4'!BB62</f>
        <v>0</v>
      </c>
      <c r="BC10" s="142"/>
      <c r="BD10" s="63">
        <f>'Mois 4'!BD62</f>
        <v>0</v>
      </c>
      <c r="BE10" s="142"/>
      <c r="BF10" s="63">
        <f>'Mois 4'!BF62</f>
        <v>0</v>
      </c>
      <c r="BG10" s="142"/>
      <c r="BH10" s="63">
        <f>'Mois 4'!BH62</f>
        <v>0</v>
      </c>
      <c r="BI10" s="142"/>
      <c r="BJ10" s="63">
        <f>'Mois 4'!BJ62</f>
        <v>0</v>
      </c>
      <c r="BK10" s="142"/>
      <c r="BL10" s="63">
        <f>'Mois 4'!BL62</f>
        <v>0</v>
      </c>
      <c r="BM10" s="142"/>
      <c r="BN10" s="63">
        <f>'Mois 4'!BN62</f>
        <v>0</v>
      </c>
      <c r="BO10" s="142"/>
      <c r="BP10" s="63">
        <f>'Mois 4'!BP62</f>
        <v>0</v>
      </c>
      <c r="BQ10" s="142"/>
      <c r="BR10" s="63">
        <f>'Mois 4'!BR62</f>
        <v>0</v>
      </c>
      <c r="BS10" s="142"/>
      <c r="BT10" s="63">
        <f>'Mois 4'!BT62</f>
        <v>0</v>
      </c>
      <c r="BU10" s="142"/>
      <c r="BV10" s="63">
        <f>'Mois 4'!BV62</f>
        <v>0</v>
      </c>
      <c r="BW10" s="142"/>
      <c r="BX10" s="63">
        <f>'Mois 4'!BX62</f>
        <v>0</v>
      </c>
      <c r="BY10" s="142"/>
      <c r="BZ10" s="63">
        <f>'Mois 4'!BZ62</f>
        <v>0</v>
      </c>
      <c r="CA10" s="142"/>
      <c r="CB10" s="63">
        <f>'Mois 4'!CB62</f>
        <v>0</v>
      </c>
      <c r="CC10" s="142"/>
      <c r="CD10" s="63">
        <f>'Mois 4'!CD62</f>
        <v>0</v>
      </c>
      <c r="CE10" s="142"/>
      <c r="CF10" s="63">
        <f>'Mois 4'!CF62</f>
        <v>0</v>
      </c>
      <c r="CG10" s="142"/>
      <c r="CH10" s="63">
        <f>'Mois 4'!CH62</f>
        <v>0</v>
      </c>
      <c r="CI10" s="142"/>
      <c r="CJ10" s="63">
        <f>'Mois 4'!CJ62</f>
        <v>0</v>
      </c>
      <c r="CK10" s="142"/>
      <c r="CL10" s="63">
        <f>'Mois 4'!CL62</f>
        <v>0</v>
      </c>
      <c r="CM10" s="142"/>
      <c r="CN10" s="63">
        <f>'Mois 4'!CN62</f>
        <v>0</v>
      </c>
      <c r="CO10" s="142"/>
      <c r="CP10" s="63">
        <f>'Mois 4'!CP62</f>
        <v>0</v>
      </c>
      <c r="CQ10" s="142"/>
      <c r="CR10" s="63">
        <f>'Mois 4'!CR62</f>
        <v>0</v>
      </c>
      <c r="CS10" s="142"/>
      <c r="CT10" s="63">
        <f>'Mois 4'!CT62</f>
        <v>0</v>
      </c>
      <c r="CU10" s="142"/>
      <c r="CV10" s="63">
        <f>'Mois 4'!CV62</f>
        <v>0</v>
      </c>
      <c r="CW10" s="142"/>
      <c r="CX10" s="63">
        <f>'Mois 4'!CX62</f>
        <v>0</v>
      </c>
      <c r="CY10" s="142"/>
      <c r="CZ10" s="63">
        <f>'Mois 4'!CZ62</f>
        <v>0</v>
      </c>
      <c r="DA10" s="142"/>
      <c r="DB10" s="63">
        <f>'Mois 4'!DB62</f>
        <v>0</v>
      </c>
      <c r="DC10" s="142"/>
      <c r="DD10" s="63">
        <f>'Mois 4'!DD62</f>
        <v>0</v>
      </c>
      <c r="DE10" s="142"/>
      <c r="DF10" s="63">
        <f>'Mois 4'!DF62</f>
        <v>0</v>
      </c>
      <c r="DG10" s="142"/>
      <c r="DH10" s="63">
        <f>'Mois 4'!DH62</f>
        <v>0</v>
      </c>
      <c r="DI10" s="142"/>
      <c r="DJ10" s="63">
        <f>'Mois 4'!DJ62</f>
        <v>0</v>
      </c>
      <c r="DK10" s="142"/>
      <c r="DL10" s="63">
        <f>'Mois 4'!DL62</f>
        <v>0</v>
      </c>
      <c r="DM10" s="142"/>
      <c r="DN10" s="142"/>
      <c r="DO10" s="63">
        <f>'Mois 4'!DN62</f>
        <v>0</v>
      </c>
      <c r="DP10" s="142"/>
      <c r="DQ10" s="63">
        <f>'Mois 4'!DP62</f>
        <v>0</v>
      </c>
      <c r="DR10" s="142"/>
      <c r="DS10" s="63">
        <f>'Mois 4'!DR62</f>
        <v>0</v>
      </c>
      <c r="DT10" s="142"/>
      <c r="DU10" s="63">
        <f>'Mois 4'!DT62</f>
        <v>0</v>
      </c>
      <c r="DV10" s="63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P10+BJ10</f>
        <v>0</v>
      </c>
      <c r="DW10" s="63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P42+BJ42</f>
        <v>0</v>
      </c>
      <c r="DW42" s="63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vSOonR75JbmUS9/0Kn72n8Eb++XtNYZxoSBiaD452+O10bomNKkqwHGXU+O+Hf41kfB+ZBPG4kpWHslpM6rVlg==" saltValue="d3zBuo98C01DErVKL57EKg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37" priority="1" stopIfTrue="1" operator="equal">
      <formula>"Bravo!!!"</formula>
    </cfRule>
    <cfRule type="cellIs" dxfId="36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38" t="s">
        <v>36</v>
      </c>
      <c r="G7" s="235"/>
      <c r="H7" s="239" t="s">
        <v>37</v>
      </c>
      <c r="I7" s="240"/>
      <c r="J7" s="240"/>
      <c r="K7" s="241"/>
      <c r="L7" s="255" t="s">
        <v>38</v>
      </c>
      <c r="M7" s="253"/>
      <c r="N7" s="253"/>
      <c r="O7" s="253"/>
      <c r="P7" s="253"/>
      <c r="Q7" s="253"/>
      <c r="R7" s="253"/>
      <c r="S7" s="253"/>
      <c r="T7" s="253"/>
      <c r="U7" s="254"/>
      <c r="V7" s="242" t="s">
        <v>39</v>
      </c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2"/>
      <c r="AL7" s="247" t="s">
        <v>40</v>
      </c>
      <c r="AM7" s="248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0"/>
      <c r="BR7" s="250"/>
      <c r="BS7" s="250"/>
      <c r="BT7" s="250"/>
      <c r="BU7" s="250"/>
      <c r="BV7" s="250"/>
      <c r="BW7" s="250"/>
      <c r="BX7" s="250"/>
      <c r="BY7" s="250"/>
      <c r="BZ7" s="250"/>
      <c r="CA7" s="250"/>
      <c r="CB7" s="250"/>
      <c r="CC7" s="250"/>
      <c r="CD7" s="250"/>
      <c r="CE7" s="250"/>
      <c r="CF7" s="250"/>
      <c r="CG7" s="250"/>
      <c r="CH7" s="250"/>
      <c r="CI7" s="250"/>
      <c r="CJ7" s="250"/>
      <c r="CK7" s="250"/>
      <c r="CL7" s="250"/>
      <c r="CM7" s="250"/>
      <c r="CN7" s="250"/>
      <c r="CO7" s="250"/>
      <c r="CP7" s="250"/>
      <c r="CQ7" s="250"/>
      <c r="CR7" s="250"/>
      <c r="CS7" s="250"/>
      <c r="CT7" s="250"/>
      <c r="CU7" s="250"/>
      <c r="CV7" s="250"/>
      <c r="CW7" s="250"/>
      <c r="CX7" s="250"/>
      <c r="CY7" s="250"/>
      <c r="CZ7" s="250"/>
      <c r="DA7" s="237"/>
      <c r="DB7" s="235" t="s">
        <v>36</v>
      </c>
      <c r="DC7" s="235"/>
      <c r="DD7" s="235"/>
      <c r="DE7" s="235"/>
      <c r="DF7" s="235"/>
      <c r="DG7" s="235"/>
      <c r="DH7" s="235"/>
      <c r="DI7" s="235"/>
      <c r="DJ7" s="236" t="s">
        <v>41</v>
      </c>
      <c r="DK7" s="250"/>
      <c r="DL7" s="250"/>
      <c r="DM7" s="237"/>
      <c r="DN7" s="235" t="s">
        <v>37</v>
      </c>
      <c r="DO7" s="234"/>
      <c r="DP7" s="235" t="s">
        <v>42</v>
      </c>
      <c r="DQ7" s="235"/>
      <c r="DR7" s="235"/>
      <c r="DS7" s="235"/>
      <c r="DT7" s="236" t="s">
        <v>33</v>
      </c>
      <c r="DU7" s="256"/>
      <c r="DV7" s="39"/>
      <c r="DW7" s="40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0" t="s">
        <v>91</v>
      </c>
      <c r="DY8" s="221" t="s">
        <v>92</v>
      </c>
      <c r="DZ8" s="221"/>
      <c r="EA8" s="258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19" t="s">
        <v>95</v>
      </c>
      <c r="DW9" s="19" t="s">
        <v>96</v>
      </c>
      <c r="DX9" s="20"/>
      <c r="DY9" s="221"/>
      <c r="DZ9" s="221"/>
      <c r="EA9" s="258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5'!F62</f>
        <v>0</v>
      </c>
      <c r="G10" s="142"/>
      <c r="H10" s="142"/>
      <c r="I10" s="63">
        <f>'Mois 5'!H62</f>
        <v>0</v>
      </c>
      <c r="J10" s="142"/>
      <c r="K10" s="63">
        <f>'Mois 5'!J62</f>
        <v>0</v>
      </c>
      <c r="L10" s="142"/>
      <c r="M10" s="63">
        <f>'Mois 5'!L62</f>
        <v>0</v>
      </c>
      <c r="N10" s="142"/>
      <c r="O10" s="63">
        <f>'Mois 5'!N62</f>
        <v>0</v>
      </c>
      <c r="P10" s="142"/>
      <c r="Q10" s="63">
        <f>'Mois 5'!P62</f>
        <v>0</v>
      </c>
      <c r="R10" s="142"/>
      <c r="S10" s="63">
        <f>'Mois 5'!R62</f>
        <v>0</v>
      </c>
      <c r="T10" s="142"/>
      <c r="U10" s="63">
        <f>'Mois 5'!T62</f>
        <v>0</v>
      </c>
      <c r="V10" s="142"/>
      <c r="W10" s="63">
        <f>'Mois 5'!V62</f>
        <v>0</v>
      </c>
      <c r="X10" s="142"/>
      <c r="Y10" s="63">
        <f>'Mois 5'!X62</f>
        <v>0</v>
      </c>
      <c r="Z10" s="142"/>
      <c r="AA10" s="63">
        <f>'Mois 5'!Z62</f>
        <v>0</v>
      </c>
      <c r="AB10" s="142"/>
      <c r="AC10" s="63">
        <f>'Mois 5'!AB62</f>
        <v>0</v>
      </c>
      <c r="AD10" s="142"/>
      <c r="AE10" s="63">
        <f>'Mois 5'!AD62</f>
        <v>0</v>
      </c>
      <c r="AF10" s="142"/>
      <c r="AG10" s="63">
        <f>'Mois 5'!AF62</f>
        <v>0</v>
      </c>
      <c r="AH10" s="142"/>
      <c r="AI10" s="63">
        <f>'Mois 5'!AH62</f>
        <v>0</v>
      </c>
      <c r="AJ10" s="142"/>
      <c r="AK10" s="63">
        <f>'Mois 5'!AJ62</f>
        <v>0</v>
      </c>
      <c r="AL10" s="63">
        <f>'Mois 5'!AL62</f>
        <v>0</v>
      </c>
      <c r="AM10" s="142"/>
      <c r="AN10" s="68">
        <f>'Mois 5'!AN62</f>
        <v>0</v>
      </c>
      <c r="AO10" s="144"/>
      <c r="AP10" s="68">
        <f>'Mois 5'!AP62</f>
        <v>0</v>
      </c>
      <c r="AQ10" s="144"/>
      <c r="AR10" s="68">
        <f>'Mois 5'!AR62</f>
        <v>0</v>
      </c>
      <c r="AS10" s="144"/>
      <c r="AT10" s="68">
        <f>'Mois 5'!AT62</f>
        <v>0</v>
      </c>
      <c r="AU10" s="144"/>
      <c r="AV10" s="68">
        <f>'Mois 5'!AV62</f>
        <v>0</v>
      </c>
      <c r="AW10" s="144"/>
      <c r="AX10" s="68">
        <f>'Mois 5'!AX62</f>
        <v>0</v>
      </c>
      <c r="AY10" s="144"/>
      <c r="AZ10" s="68">
        <f>'Mois 5'!AZ62</f>
        <v>0</v>
      </c>
      <c r="BA10" s="144"/>
      <c r="BB10" s="68">
        <f>'Mois 5'!BB62</f>
        <v>0</v>
      </c>
      <c r="BC10" s="144"/>
      <c r="BD10" s="68">
        <f>'Mois 5'!BD62</f>
        <v>0</v>
      </c>
      <c r="BE10" s="144"/>
      <c r="BF10" s="68">
        <f>'Mois 5'!BF62</f>
        <v>0</v>
      </c>
      <c r="BG10" s="144"/>
      <c r="BH10" s="68">
        <f>'Mois 5'!BH62</f>
        <v>0</v>
      </c>
      <c r="BI10" s="144"/>
      <c r="BJ10" s="68">
        <f>'Mois 5'!BJ62</f>
        <v>0</v>
      </c>
      <c r="BK10" s="144"/>
      <c r="BL10" s="68">
        <f>'Mois 5'!BL62</f>
        <v>0</v>
      </c>
      <c r="BM10" s="144"/>
      <c r="BN10" s="68">
        <f>'Mois 5'!BN62</f>
        <v>0</v>
      </c>
      <c r="BO10" s="144"/>
      <c r="BP10" s="68">
        <f>'Mois 5'!BP62</f>
        <v>0</v>
      </c>
      <c r="BQ10" s="144"/>
      <c r="BR10" s="68">
        <f>'Mois 5'!BR62</f>
        <v>0</v>
      </c>
      <c r="BS10" s="144"/>
      <c r="BT10" s="68">
        <f>'Mois 5'!BT62</f>
        <v>0</v>
      </c>
      <c r="BU10" s="144"/>
      <c r="BV10" s="68">
        <f>'Mois 5'!BV62</f>
        <v>0</v>
      </c>
      <c r="BW10" s="144"/>
      <c r="BX10" s="68">
        <f>'Mois 5'!BX62</f>
        <v>0</v>
      </c>
      <c r="BY10" s="144"/>
      <c r="BZ10" s="68">
        <f>'Mois 5'!BZ62</f>
        <v>0</v>
      </c>
      <c r="CA10" s="144"/>
      <c r="CB10" s="68">
        <f>'Mois 5'!CB62</f>
        <v>0</v>
      </c>
      <c r="CC10" s="144"/>
      <c r="CD10" s="68">
        <f>'Mois 5'!CD62</f>
        <v>0</v>
      </c>
      <c r="CE10" s="144"/>
      <c r="CF10" s="68">
        <f>'Mois 5'!CF62</f>
        <v>0</v>
      </c>
      <c r="CG10" s="144"/>
      <c r="CH10" s="68">
        <f>'Mois 5'!CH62</f>
        <v>0</v>
      </c>
      <c r="CI10" s="144"/>
      <c r="CJ10" s="68">
        <f>'Mois 5'!CJ62</f>
        <v>0</v>
      </c>
      <c r="CK10" s="144"/>
      <c r="CL10" s="68">
        <f>'Mois 5'!CL62</f>
        <v>0</v>
      </c>
      <c r="CM10" s="144"/>
      <c r="CN10" s="68">
        <f>'Mois 5'!CN62</f>
        <v>0</v>
      </c>
      <c r="CO10" s="144"/>
      <c r="CP10" s="68">
        <f>'Mois 5'!CP62</f>
        <v>0</v>
      </c>
      <c r="CQ10" s="144"/>
      <c r="CR10" s="68">
        <f>'Mois 5'!CR62</f>
        <v>0</v>
      </c>
      <c r="CS10" s="144"/>
      <c r="CT10" s="68">
        <f>'Mois 5'!CT62</f>
        <v>0</v>
      </c>
      <c r="CU10" s="144"/>
      <c r="CV10" s="68">
        <f>'Mois 5'!CV62</f>
        <v>0</v>
      </c>
      <c r="CW10" s="144"/>
      <c r="CX10" s="68">
        <f>'Mois 5'!CX62</f>
        <v>0</v>
      </c>
      <c r="CY10" s="144"/>
      <c r="CZ10" s="68">
        <f>'Mois 5'!CZ62</f>
        <v>0</v>
      </c>
      <c r="DA10" s="144"/>
      <c r="DB10" s="68">
        <f>'Mois 5'!DB62</f>
        <v>0</v>
      </c>
      <c r="DC10" s="144"/>
      <c r="DD10" s="68">
        <f>'Mois 5'!DD62</f>
        <v>0</v>
      </c>
      <c r="DE10" s="144"/>
      <c r="DF10" s="68">
        <f>'Mois 5'!DF62</f>
        <v>0</v>
      </c>
      <c r="DG10" s="144"/>
      <c r="DH10" s="68">
        <f>'Mois 5'!DH62</f>
        <v>0</v>
      </c>
      <c r="DI10" s="144"/>
      <c r="DJ10" s="68">
        <f>'Mois 5'!DJ62</f>
        <v>0</v>
      </c>
      <c r="DK10" s="144"/>
      <c r="DL10" s="68">
        <f>'Mois 5'!DL62</f>
        <v>0</v>
      </c>
      <c r="DM10" s="144"/>
      <c r="DN10" s="144"/>
      <c r="DO10" s="68">
        <f>'Mois 5'!DN62</f>
        <v>0</v>
      </c>
      <c r="DP10" s="144"/>
      <c r="DQ10" s="68">
        <f>'Mois 5'!DP62</f>
        <v>0</v>
      </c>
      <c r="DR10" s="144"/>
      <c r="DS10" s="68">
        <f>'Mois 5'!DR62</f>
        <v>0</v>
      </c>
      <c r="DT10" s="144"/>
      <c r="DU10" s="68">
        <f>'Mois 5'!DT62</f>
        <v>0</v>
      </c>
      <c r="DV10" s="68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P10+BJ10</f>
        <v>0</v>
      </c>
      <c r="DW10" s="68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9" t="str">
        <f>IF(DV10-DW10=0,"Bravo!!!","Débit n'égale pas crédit")</f>
        <v>Bravo!!!</v>
      </c>
      <c r="DY10" s="257"/>
      <c r="DZ10" s="257"/>
      <c r="EA10" s="257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8">
        <f t="shared" si="0"/>
        <v>0</v>
      </c>
      <c r="DW11" s="68">
        <f t="shared" si="1"/>
        <v>0</v>
      </c>
      <c r="DX11" s="69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8">
        <f t="shared" si="0"/>
        <v>0</v>
      </c>
      <c r="DW12" s="68">
        <f t="shared" si="1"/>
        <v>0</v>
      </c>
      <c r="DX12" s="69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8">
        <f t="shared" si="0"/>
        <v>0</v>
      </c>
      <c r="DW13" s="68">
        <f t="shared" si="1"/>
        <v>0</v>
      </c>
      <c r="DX13" s="69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8">
        <f t="shared" si="0"/>
        <v>0</v>
      </c>
      <c r="DW14" s="68">
        <f t="shared" si="1"/>
        <v>0</v>
      </c>
      <c r="DX14" s="69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8">
        <f t="shared" si="0"/>
        <v>0</v>
      </c>
      <c r="DW15" s="68">
        <f t="shared" si="1"/>
        <v>0</v>
      </c>
      <c r="DX15" s="69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8">
        <f t="shared" si="0"/>
        <v>0</v>
      </c>
      <c r="DW16" s="68">
        <f t="shared" si="1"/>
        <v>0</v>
      </c>
      <c r="DX16" s="69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8">
        <f t="shared" si="0"/>
        <v>0</v>
      </c>
      <c r="DW17" s="68">
        <f t="shared" si="1"/>
        <v>0</v>
      </c>
      <c r="DX17" s="69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8">
        <f t="shared" si="0"/>
        <v>0</v>
      </c>
      <c r="DW18" s="68">
        <f t="shared" si="1"/>
        <v>0</v>
      </c>
      <c r="DX18" s="69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8">
        <f t="shared" si="0"/>
        <v>0</v>
      </c>
      <c r="DW19" s="68">
        <f t="shared" si="1"/>
        <v>0</v>
      </c>
      <c r="DX19" s="69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8">
        <f t="shared" si="0"/>
        <v>0</v>
      </c>
      <c r="DW20" s="68">
        <f t="shared" si="1"/>
        <v>0</v>
      </c>
      <c r="DX20" s="69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8">
        <f t="shared" si="0"/>
        <v>0</v>
      </c>
      <c r="DW21" s="68">
        <f t="shared" si="1"/>
        <v>0</v>
      </c>
      <c r="DX21" s="69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8">
        <f t="shared" si="0"/>
        <v>0</v>
      </c>
      <c r="DW22" s="68">
        <f t="shared" si="1"/>
        <v>0</v>
      </c>
      <c r="DX22" s="69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8">
        <f t="shared" si="0"/>
        <v>0</v>
      </c>
      <c r="DW23" s="68">
        <f t="shared" si="1"/>
        <v>0</v>
      </c>
      <c r="DX23" s="69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8">
        <f t="shared" si="0"/>
        <v>0</v>
      </c>
      <c r="DW24" s="68">
        <f t="shared" si="1"/>
        <v>0</v>
      </c>
      <c r="DX24" s="69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8">
        <f t="shared" si="0"/>
        <v>0</v>
      </c>
      <c r="DW25" s="68">
        <f t="shared" si="1"/>
        <v>0</v>
      </c>
      <c r="DX25" s="69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8">
        <f t="shared" si="0"/>
        <v>0</v>
      </c>
      <c r="DW26" s="68">
        <f t="shared" si="1"/>
        <v>0</v>
      </c>
      <c r="DX26" s="69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8">
        <f t="shared" si="0"/>
        <v>0</v>
      </c>
      <c r="DW27" s="68">
        <f t="shared" si="1"/>
        <v>0</v>
      </c>
      <c r="DX27" s="69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8">
        <f t="shared" si="0"/>
        <v>0</v>
      </c>
      <c r="DW28" s="68">
        <f t="shared" si="1"/>
        <v>0</v>
      </c>
      <c r="DX28" s="69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8">
        <f t="shared" si="0"/>
        <v>0</v>
      </c>
      <c r="DW29" s="68">
        <f t="shared" si="1"/>
        <v>0</v>
      </c>
      <c r="DX29" s="69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8">
        <f t="shared" si="0"/>
        <v>0</v>
      </c>
      <c r="DW30" s="68">
        <f t="shared" si="1"/>
        <v>0</v>
      </c>
      <c r="DX30" s="69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8">
        <f t="shared" si="0"/>
        <v>0</v>
      </c>
      <c r="DW31" s="68">
        <f t="shared" si="1"/>
        <v>0</v>
      </c>
      <c r="DX31" s="69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8">
        <f t="shared" si="0"/>
        <v>0</v>
      </c>
      <c r="DW32" s="68">
        <f t="shared" si="1"/>
        <v>0</v>
      </c>
      <c r="DX32" s="69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8">
        <f t="shared" si="0"/>
        <v>0</v>
      </c>
      <c r="DW33" s="68">
        <f t="shared" si="1"/>
        <v>0</v>
      </c>
      <c r="DX33" s="69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8">
        <f t="shared" si="0"/>
        <v>0</v>
      </c>
      <c r="DW34" s="68">
        <f t="shared" si="1"/>
        <v>0</v>
      </c>
      <c r="DX34" s="69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8">
        <f t="shared" si="0"/>
        <v>0</v>
      </c>
      <c r="DW35" s="68">
        <f t="shared" si="1"/>
        <v>0</v>
      </c>
      <c r="DX35" s="69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8">
        <f t="shared" si="0"/>
        <v>0</v>
      </c>
      <c r="DW36" s="68">
        <f t="shared" si="1"/>
        <v>0</v>
      </c>
      <c r="DX36" s="69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8">
        <f t="shared" si="0"/>
        <v>0</v>
      </c>
      <c r="DW37" s="68">
        <f t="shared" si="1"/>
        <v>0</v>
      </c>
      <c r="DX37" s="69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8">
        <f t="shared" si="0"/>
        <v>0</v>
      </c>
      <c r="DW38" s="68">
        <f t="shared" si="1"/>
        <v>0</v>
      </c>
      <c r="DX38" s="69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8">
        <f t="shared" si="0"/>
        <v>0</v>
      </c>
      <c r="DW39" s="68">
        <f t="shared" si="1"/>
        <v>0</v>
      </c>
      <c r="DX39" s="69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8">
        <f t="shared" si="0"/>
        <v>0</v>
      </c>
      <c r="DW40" s="68">
        <f t="shared" si="1"/>
        <v>0</v>
      </c>
      <c r="DX40" s="69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8">
        <f t="shared" si="0"/>
        <v>0</v>
      </c>
      <c r="DW41" s="68">
        <f t="shared" si="1"/>
        <v>0</v>
      </c>
      <c r="DX41" s="69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8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P42+BJ42</f>
        <v>0</v>
      </c>
      <c r="DW42" s="68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9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8">
        <f t="shared" si="3"/>
        <v>0</v>
      </c>
      <c r="DW43" s="68">
        <f t="shared" si="4"/>
        <v>0</v>
      </c>
      <c r="DX43" s="69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8">
        <f t="shared" si="3"/>
        <v>0</v>
      </c>
      <c r="DW44" s="68">
        <f t="shared" si="4"/>
        <v>0</v>
      </c>
      <c r="DX44" s="69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8">
        <f t="shared" si="3"/>
        <v>0</v>
      </c>
      <c r="DW45" s="68">
        <f t="shared" si="4"/>
        <v>0</v>
      </c>
      <c r="DX45" s="69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8">
        <f t="shared" si="3"/>
        <v>0</v>
      </c>
      <c r="DW46" s="68">
        <f t="shared" si="4"/>
        <v>0</v>
      </c>
      <c r="DX46" s="69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8">
        <f t="shared" si="3"/>
        <v>0</v>
      </c>
      <c r="DW47" s="68">
        <f t="shared" si="4"/>
        <v>0</v>
      </c>
      <c r="DX47" s="69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8">
        <f t="shared" si="3"/>
        <v>0</v>
      </c>
      <c r="DW48" s="68">
        <f t="shared" si="4"/>
        <v>0</v>
      </c>
      <c r="DX48" s="69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8">
        <f t="shared" si="3"/>
        <v>0</v>
      </c>
      <c r="DW49" s="68">
        <f t="shared" si="4"/>
        <v>0</v>
      </c>
      <c r="DX49" s="69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8">
        <f t="shared" si="3"/>
        <v>0</v>
      </c>
      <c r="DW50" s="68">
        <f t="shared" si="4"/>
        <v>0</v>
      </c>
      <c r="DX50" s="69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8">
        <f t="shared" si="3"/>
        <v>0</v>
      </c>
      <c r="DW51" s="68">
        <f t="shared" si="4"/>
        <v>0</v>
      </c>
      <c r="DX51" s="69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8">
        <f t="shared" si="3"/>
        <v>0</v>
      </c>
      <c r="DW52" s="68">
        <f t="shared" si="4"/>
        <v>0</v>
      </c>
      <c r="DX52" s="69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8">
        <f t="shared" si="3"/>
        <v>0</v>
      </c>
      <c r="DW53" s="68">
        <f t="shared" si="4"/>
        <v>0</v>
      </c>
      <c r="DX53" s="69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8">
        <f t="shared" si="3"/>
        <v>0</v>
      </c>
      <c r="DW54" s="68">
        <f t="shared" si="4"/>
        <v>0</v>
      </c>
      <c r="DX54" s="69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8">
        <f t="shared" si="3"/>
        <v>0</v>
      </c>
      <c r="DW55" s="68">
        <f t="shared" si="4"/>
        <v>0</v>
      </c>
      <c r="DX55" s="69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8">
        <f t="shared" si="3"/>
        <v>0</v>
      </c>
      <c r="DW56" s="68">
        <f t="shared" si="4"/>
        <v>0</v>
      </c>
      <c r="DX56" s="69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8">
        <f t="shared" si="3"/>
        <v>0</v>
      </c>
      <c r="DW57" s="68">
        <f t="shared" si="4"/>
        <v>0</v>
      </c>
      <c r="DX57" s="69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8">
        <f t="shared" si="3"/>
        <v>0</v>
      </c>
      <c r="DW58" s="68">
        <f t="shared" si="4"/>
        <v>0</v>
      </c>
      <c r="DX58" s="69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8">
        <f t="shared" si="3"/>
        <v>0</v>
      </c>
      <c r="DW59" s="68">
        <f t="shared" si="4"/>
        <v>0</v>
      </c>
      <c r="DX59" s="69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ht="15" customHeight="1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ht="15" customHeight="1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ijPA5K34uIeH8g76vGls/U2YPoe0L//rhpjmAdsvLh8h3FHaagkSnX/awa0wQK5/QdKPTVe8wJ5c6lRmaDORFQ==" saltValue="PcXVCq0LvLw4uGcRIjEr2w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35" priority="1" stopIfTrue="1" operator="equal">
      <formula>"Bravo!!!"</formula>
    </cfRule>
    <cfRule type="cellIs" dxfId="34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59" t="s">
        <v>36</v>
      </c>
      <c r="G7" s="260"/>
      <c r="H7" s="261" t="s">
        <v>37</v>
      </c>
      <c r="I7" s="231"/>
      <c r="J7" s="231"/>
      <c r="K7" s="260"/>
      <c r="L7" s="253" t="s">
        <v>38</v>
      </c>
      <c r="M7" s="253"/>
      <c r="N7" s="253"/>
      <c r="O7" s="253"/>
      <c r="P7" s="253"/>
      <c r="Q7" s="253"/>
      <c r="R7" s="253"/>
      <c r="S7" s="253"/>
      <c r="T7" s="253"/>
      <c r="U7" s="253"/>
      <c r="V7" s="264" t="s">
        <v>39</v>
      </c>
      <c r="W7" s="265"/>
      <c r="X7" s="265"/>
      <c r="Y7" s="265"/>
      <c r="Z7" s="265"/>
      <c r="AA7" s="265"/>
      <c r="AB7" s="265"/>
      <c r="AC7" s="265"/>
      <c r="AD7" s="265"/>
      <c r="AE7" s="265"/>
      <c r="AF7" s="265"/>
      <c r="AG7" s="265"/>
      <c r="AH7" s="265"/>
      <c r="AI7" s="265"/>
      <c r="AJ7" s="265"/>
      <c r="AK7" s="266"/>
      <c r="AL7" s="26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5"/>
      <c r="BM7" s="235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60"/>
      <c r="DB7" s="261" t="s">
        <v>36</v>
      </c>
      <c r="DC7" s="231"/>
      <c r="DD7" s="231"/>
      <c r="DE7" s="231"/>
      <c r="DF7" s="231"/>
      <c r="DG7" s="231"/>
      <c r="DH7" s="231"/>
      <c r="DI7" s="260"/>
      <c r="DJ7" s="261" t="s">
        <v>41</v>
      </c>
      <c r="DK7" s="231"/>
      <c r="DL7" s="231"/>
      <c r="DM7" s="260"/>
      <c r="DN7" s="261" t="s">
        <v>37</v>
      </c>
      <c r="DO7" s="260"/>
      <c r="DP7" s="261" t="s">
        <v>42</v>
      </c>
      <c r="DQ7" s="231"/>
      <c r="DR7" s="231"/>
      <c r="DS7" s="260"/>
      <c r="DT7" s="231" t="s">
        <v>33</v>
      </c>
      <c r="DU7" s="263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62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262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6'!F62</f>
        <v>0</v>
      </c>
      <c r="G10" s="142"/>
      <c r="H10" s="142"/>
      <c r="I10" s="63">
        <f>'Mois 6'!H62</f>
        <v>0</v>
      </c>
      <c r="J10" s="142"/>
      <c r="K10" s="63">
        <f>'Mois 6'!J62</f>
        <v>0</v>
      </c>
      <c r="L10" s="142"/>
      <c r="M10" s="63">
        <f>'Mois 6'!L62</f>
        <v>0</v>
      </c>
      <c r="N10" s="142"/>
      <c r="O10" s="63">
        <f>'Mois 6'!N62</f>
        <v>0</v>
      </c>
      <c r="P10" s="142"/>
      <c r="Q10" s="63">
        <f>'Mois 6'!P62</f>
        <v>0</v>
      </c>
      <c r="R10" s="142"/>
      <c r="S10" s="63">
        <f>'Mois 6'!R62</f>
        <v>0</v>
      </c>
      <c r="T10" s="142"/>
      <c r="U10" s="63">
        <f>'Mois 6'!T62</f>
        <v>0</v>
      </c>
      <c r="V10" s="142"/>
      <c r="W10" s="63">
        <f>'Mois 6'!V62</f>
        <v>0</v>
      </c>
      <c r="X10" s="142"/>
      <c r="Y10" s="63">
        <f>'Mois 6'!X62</f>
        <v>0</v>
      </c>
      <c r="Z10" s="142"/>
      <c r="AA10" s="63">
        <f>'Mois 6'!Z62</f>
        <v>0</v>
      </c>
      <c r="AB10" s="142"/>
      <c r="AC10" s="63">
        <f>'Mois 6'!AB62</f>
        <v>0</v>
      </c>
      <c r="AD10" s="142"/>
      <c r="AE10" s="63">
        <f>'Mois 6'!AD62</f>
        <v>0</v>
      </c>
      <c r="AF10" s="142"/>
      <c r="AG10" s="63">
        <f>'Mois 6'!AF62</f>
        <v>0</v>
      </c>
      <c r="AH10" s="142"/>
      <c r="AI10" s="63">
        <f>'Mois 6'!AH62</f>
        <v>0</v>
      </c>
      <c r="AJ10" s="142"/>
      <c r="AK10" s="63">
        <f>'Mois 6'!AJ62</f>
        <v>0</v>
      </c>
      <c r="AL10" s="63">
        <f>'Mois 6'!AL62</f>
        <v>0</v>
      </c>
      <c r="AM10" s="142"/>
      <c r="AN10" s="63">
        <f>'Mois 6'!AN62</f>
        <v>0</v>
      </c>
      <c r="AO10" s="142"/>
      <c r="AP10" s="63">
        <f>'Mois 6'!AP62</f>
        <v>0</v>
      </c>
      <c r="AQ10" s="142"/>
      <c r="AR10" s="63">
        <f>'Mois 6'!AR62</f>
        <v>0</v>
      </c>
      <c r="AS10" s="142"/>
      <c r="AT10" s="63">
        <f>'Mois 6'!AT62</f>
        <v>0</v>
      </c>
      <c r="AU10" s="142"/>
      <c r="AV10" s="63">
        <f>'Mois 6'!AV62</f>
        <v>0</v>
      </c>
      <c r="AW10" s="142"/>
      <c r="AX10" s="63">
        <f>'Mois 6'!AX62</f>
        <v>0</v>
      </c>
      <c r="AY10" s="142"/>
      <c r="AZ10" s="63">
        <f>'Mois 6'!AZ62</f>
        <v>0</v>
      </c>
      <c r="BA10" s="142"/>
      <c r="BB10" s="63">
        <f>'Mois 6'!BB62</f>
        <v>0</v>
      </c>
      <c r="BC10" s="142"/>
      <c r="BD10" s="63">
        <f>'Mois 6'!BD62</f>
        <v>0</v>
      </c>
      <c r="BE10" s="142"/>
      <c r="BF10" s="63">
        <f>'Mois 6'!BF62</f>
        <v>0</v>
      </c>
      <c r="BG10" s="142"/>
      <c r="BH10" s="63">
        <f>'Mois 6'!BH62</f>
        <v>0</v>
      </c>
      <c r="BI10" s="142"/>
      <c r="BJ10" s="63">
        <f>'Mois 6'!BJ62</f>
        <v>0</v>
      </c>
      <c r="BK10" s="142"/>
      <c r="BL10" s="63">
        <f>'Mois 6'!BL62</f>
        <v>0</v>
      </c>
      <c r="BM10" s="142"/>
      <c r="BN10" s="63">
        <f>'Mois 6'!BN62</f>
        <v>0</v>
      </c>
      <c r="BO10" s="142"/>
      <c r="BP10" s="68">
        <f>'Mois 6'!BP62</f>
        <v>0</v>
      </c>
      <c r="BQ10" s="144"/>
      <c r="BR10" s="68">
        <f>'Mois 6'!BR62</f>
        <v>0</v>
      </c>
      <c r="BS10" s="144"/>
      <c r="BT10" s="68">
        <f>'Mois 6'!BT62</f>
        <v>0</v>
      </c>
      <c r="BU10" s="144"/>
      <c r="BV10" s="68">
        <f>'Mois 6'!BV62</f>
        <v>0</v>
      </c>
      <c r="BW10" s="144"/>
      <c r="BX10" s="68">
        <f>'Mois 6'!BX62</f>
        <v>0</v>
      </c>
      <c r="BY10" s="142"/>
      <c r="BZ10" s="63">
        <f>'Mois 6'!BZ62</f>
        <v>0</v>
      </c>
      <c r="CA10" s="142"/>
      <c r="CB10" s="63">
        <f>'Mois 6'!CB62</f>
        <v>0</v>
      </c>
      <c r="CC10" s="142"/>
      <c r="CD10" s="63">
        <f>'Mois 6'!CD62</f>
        <v>0</v>
      </c>
      <c r="CE10" s="142"/>
      <c r="CF10" s="63">
        <f>'Mois 6'!CF62</f>
        <v>0</v>
      </c>
      <c r="CG10" s="142"/>
      <c r="CH10" s="63">
        <f>'Mois 6'!CH62</f>
        <v>0</v>
      </c>
      <c r="CI10" s="142"/>
      <c r="CJ10" s="63">
        <f>'Mois 6'!CJ62</f>
        <v>0</v>
      </c>
      <c r="CK10" s="142"/>
      <c r="CL10" s="63">
        <f>'Mois 6'!CL62</f>
        <v>0</v>
      </c>
      <c r="CM10" s="142"/>
      <c r="CN10" s="63">
        <f>'Mois 6'!CN62</f>
        <v>0</v>
      </c>
      <c r="CO10" s="142"/>
      <c r="CP10" s="63">
        <f>'Mois 6'!CP62</f>
        <v>0</v>
      </c>
      <c r="CQ10" s="142"/>
      <c r="CR10" s="63">
        <f>'Mois 6'!CR62</f>
        <v>0</v>
      </c>
      <c r="CS10" s="142"/>
      <c r="CT10" s="63">
        <f>'Mois 6'!CT62</f>
        <v>0</v>
      </c>
      <c r="CU10" s="142"/>
      <c r="CV10" s="63">
        <f>'Mois 6'!CV62</f>
        <v>0</v>
      </c>
      <c r="CW10" s="142"/>
      <c r="CX10" s="63">
        <f>'Mois 6'!CX62</f>
        <v>0</v>
      </c>
      <c r="CY10" s="142"/>
      <c r="CZ10" s="63">
        <f>'Mois 6'!CZ62</f>
        <v>0</v>
      </c>
      <c r="DA10" s="142"/>
      <c r="DB10" s="63">
        <f>'Mois 6'!DB62</f>
        <v>0</v>
      </c>
      <c r="DC10" s="142"/>
      <c r="DD10" s="63">
        <f>'Mois 6'!DD62</f>
        <v>0</v>
      </c>
      <c r="DE10" s="142"/>
      <c r="DF10" s="63">
        <f>'Mois 6'!DF62</f>
        <v>0</v>
      </c>
      <c r="DG10" s="142"/>
      <c r="DH10" s="63">
        <f>'Mois 6'!DH62</f>
        <v>0</v>
      </c>
      <c r="DI10" s="142"/>
      <c r="DJ10" s="63">
        <f>'Mois 6'!DJ62</f>
        <v>0</v>
      </c>
      <c r="DK10" s="142"/>
      <c r="DL10" s="63">
        <f>'Mois 6'!DL62</f>
        <v>0</v>
      </c>
      <c r="DM10" s="142"/>
      <c r="DN10" s="142"/>
      <c r="DO10" s="63">
        <f>'Mois 6'!DN62</f>
        <v>0</v>
      </c>
      <c r="DP10" s="142"/>
      <c r="DQ10" s="63">
        <f>'Mois 6'!DP62</f>
        <v>0</v>
      </c>
      <c r="DR10" s="142"/>
      <c r="DS10" s="63">
        <f>'Mois 6'!DR62</f>
        <v>0</v>
      </c>
      <c r="DT10" s="142"/>
      <c r="DU10" s="63">
        <f>'Mois 6'!DT62</f>
        <v>0</v>
      </c>
      <c r="DV10" s="63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J10+BP10</f>
        <v>0</v>
      </c>
      <c r="DW10" s="63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J42+BP42</f>
        <v>0</v>
      </c>
      <c r="DW42" s="63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 t="s">
        <v>100</v>
      </c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VExTynp0xS+OVEhk3O591hV5A58hOwYAbQI1zZhmD96hNkBgHQUpUva3xbXjSxj+ufWO6m40zvq9+u8VDwk0Ag==" saltValue="4iXTL5+uisMrHL0EptLzGg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33" priority="1" stopIfTrue="1" operator="equal">
      <formula>"Bravo!!!"</formula>
    </cfRule>
    <cfRule type="cellIs" dxfId="32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64" t="s">
        <v>36</v>
      </c>
      <c r="G7" s="266"/>
      <c r="H7" s="231" t="s">
        <v>37</v>
      </c>
      <c r="I7" s="231"/>
      <c r="J7" s="231"/>
      <c r="K7" s="231"/>
      <c r="L7" s="267" t="s">
        <v>38</v>
      </c>
      <c r="M7" s="253"/>
      <c r="N7" s="253"/>
      <c r="O7" s="253"/>
      <c r="P7" s="253"/>
      <c r="Q7" s="253"/>
      <c r="R7" s="253"/>
      <c r="S7" s="253"/>
      <c r="T7" s="253"/>
      <c r="U7" s="268"/>
      <c r="V7" s="261" t="s">
        <v>39</v>
      </c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60"/>
      <c r="AL7" s="23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1"/>
      <c r="DB7" s="261" t="s">
        <v>36</v>
      </c>
      <c r="DC7" s="231"/>
      <c r="DD7" s="231"/>
      <c r="DE7" s="231"/>
      <c r="DF7" s="231"/>
      <c r="DG7" s="231"/>
      <c r="DH7" s="231"/>
      <c r="DI7" s="260"/>
      <c r="DJ7" s="231" t="s">
        <v>41</v>
      </c>
      <c r="DK7" s="231"/>
      <c r="DL7" s="231"/>
      <c r="DM7" s="231"/>
      <c r="DN7" s="264" t="s">
        <v>37</v>
      </c>
      <c r="DO7" s="266"/>
      <c r="DP7" s="261" t="s">
        <v>42</v>
      </c>
      <c r="DQ7" s="231"/>
      <c r="DR7" s="231"/>
      <c r="DS7" s="260"/>
      <c r="DT7" s="231" t="s">
        <v>33</v>
      </c>
      <c r="DU7" s="263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7'!F62</f>
        <v>0</v>
      </c>
      <c r="G10" s="142"/>
      <c r="H10" s="142"/>
      <c r="I10" s="63">
        <f>'Mois 7'!H62</f>
        <v>0</v>
      </c>
      <c r="J10" s="142"/>
      <c r="K10" s="63">
        <f>'Mois 7'!J62</f>
        <v>0</v>
      </c>
      <c r="L10" s="142"/>
      <c r="M10" s="63">
        <f>'Mois 7'!L62</f>
        <v>0</v>
      </c>
      <c r="N10" s="142"/>
      <c r="O10" s="63">
        <f>'Mois 7'!N62</f>
        <v>0</v>
      </c>
      <c r="P10" s="142"/>
      <c r="Q10" s="63">
        <f>'Mois 7'!P62</f>
        <v>0</v>
      </c>
      <c r="R10" s="142"/>
      <c r="S10" s="63">
        <f>'Mois 7'!R62</f>
        <v>0</v>
      </c>
      <c r="T10" s="142"/>
      <c r="U10" s="63">
        <f>'Mois 7'!T62</f>
        <v>0</v>
      </c>
      <c r="V10" s="142"/>
      <c r="W10" s="63">
        <f>'Mois 7'!V62</f>
        <v>0</v>
      </c>
      <c r="X10" s="142"/>
      <c r="Y10" s="63">
        <f>'Mois 7'!X62</f>
        <v>0</v>
      </c>
      <c r="Z10" s="142"/>
      <c r="AA10" s="63">
        <f>'Mois 7'!Z62</f>
        <v>0</v>
      </c>
      <c r="AB10" s="142"/>
      <c r="AC10" s="63">
        <f>'Mois 7'!AB62</f>
        <v>0</v>
      </c>
      <c r="AD10" s="142"/>
      <c r="AE10" s="63">
        <f>'Mois 7'!AD62</f>
        <v>0</v>
      </c>
      <c r="AF10" s="142"/>
      <c r="AG10" s="63">
        <f>'Mois 7'!AF62</f>
        <v>0</v>
      </c>
      <c r="AH10" s="144"/>
      <c r="AI10" s="68">
        <f>'Mois 7'!AH62</f>
        <v>0</v>
      </c>
      <c r="AJ10" s="144"/>
      <c r="AK10" s="68">
        <f>'Mois 7'!AJ62</f>
        <v>0</v>
      </c>
      <c r="AL10" s="63">
        <f>'Mois 7'!AL62</f>
        <v>0</v>
      </c>
      <c r="AM10" s="142"/>
      <c r="AN10" s="63">
        <f>'Mois 7'!AN62</f>
        <v>0</v>
      </c>
      <c r="AO10" s="142"/>
      <c r="AP10" s="63">
        <f>'Mois 7'!AP62</f>
        <v>0</v>
      </c>
      <c r="AQ10" s="142"/>
      <c r="AR10" s="63">
        <f>'Mois 7'!AR62</f>
        <v>0</v>
      </c>
      <c r="AS10" s="142"/>
      <c r="AT10" s="63">
        <f>'Mois 7'!AT62</f>
        <v>0</v>
      </c>
      <c r="AU10" s="142"/>
      <c r="AV10" s="63">
        <f>'Mois 7'!AV62</f>
        <v>0</v>
      </c>
      <c r="AW10" s="142"/>
      <c r="AX10" s="63">
        <f>'Mois 7'!AX62</f>
        <v>0</v>
      </c>
      <c r="AY10" s="142"/>
      <c r="AZ10" s="63">
        <f>'Mois 7'!AZ62</f>
        <v>0</v>
      </c>
      <c r="BA10" s="142"/>
      <c r="BB10" s="63">
        <f>'Mois 7'!BB62</f>
        <v>0</v>
      </c>
      <c r="BC10" s="142"/>
      <c r="BD10" s="63">
        <f>'Mois 7'!BD62</f>
        <v>0</v>
      </c>
      <c r="BE10" s="142"/>
      <c r="BF10" s="63">
        <f>'Mois 7'!BF62</f>
        <v>0</v>
      </c>
      <c r="BG10" s="142"/>
      <c r="BH10" s="63">
        <f>'Mois 7'!BH62</f>
        <v>0</v>
      </c>
      <c r="BI10" s="142"/>
      <c r="BJ10" s="63">
        <f>'Mois 7'!BJ62</f>
        <v>0</v>
      </c>
      <c r="BK10" s="142"/>
      <c r="BL10" s="63">
        <f>'Mois 7'!BL62</f>
        <v>0</v>
      </c>
      <c r="BM10" s="142"/>
      <c r="BN10" s="63">
        <f>'Mois 7'!BN62</f>
        <v>0</v>
      </c>
      <c r="BO10" s="142"/>
      <c r="BP10" s="63">
        <f>'Mois 7'!BP62</f>
        <v>0</v>
      </c>
      <c r="BQ10" s="142"/>
      <c r="BR10" s="63">
        <f>'Mois 7'!BR62</f>
        <v>0</v>
      </c>
      <c r="BS10" s="142"/>
      <c r="BT10" s="63">
        <f>'Mois 7'!BT62</f>
        <v>0</v>
      </c>
      <c r="BU10" s="142"/>
      <c r="BV10" s="63">
        <f>'Mois 7'!BV62</f>
        <v>0</v>
      </c>
      <c r="BW10" s="142"/>
      <c r="BX10" s="63">
        <f>'Mois 7'!BX62</f>
        <v>0</v>
      </c>
      <c r="BY10" s="142"/>
      <c r="BZ10" s="63">
        <f>'Mois 7'!BZ62</f>
        <v>0</v>
      </c>
      <c r="CA10" s="142"/>
      <c r="CB10" s="63">
        <f>'Mois 7'!CB62</f>
        <v>0</v>
      </c>
      <c r="CC10" s="142"/>
      <c r="CD10" s="63">
        <f>'Mois 7'!CD62</f>
        <v>0</v>
      </c>
      <c r="CE10" s="142"/>
      <c r="CF10" s="63">
        <f>'Mois 7'!CF62</f>
        <v>0</v>
      </c>
      <c r="CG10" s="142"/>
      <c r="CH10" s="63">
        <f>'Mois 7'!CH62</f>
        <v>0</v>
      </c>
      <c r="CI10" s="142"/>
      <c r="CJ10" s="63">
        <f>'Mois 7'!CJ62</f>
        <v>0</v>
      </c>
      <c r="CK10" s="142"/>
      <c r="CL10" s="63">
        <f>'Mois 7'!CL62</f>
        <v>0</v>
      </c>
      <c r="CM10" s="142"/>
      <c r="CN10" s="63">
        <f>'Mois 7'!CN62</f>
        <v>0</v>
      </c>
      <c r="CO10" s="142"/>
      <c r="CP10" s="63">
        <f>'Mois 7'!CP62</f>
        <v>0</v>
      </c>
      <c r="CQ10" s="142"/>
      <c r="CR10" s="63">
        <f>'Mois 7'!CR62</f>
        <v>0</v>
      </c>
      <c r="CS10" s="142"/>
      <c r="CT10" s="63">
        <f>'Mois 7'!CT62</f>
        <v>0</v>
      </c>
      <c r="CU10" s="142"/>
      <c r="CV10" s="63">
        <f>'Mois 7'!CV62</f>
        <v>0</v>
      </c>
      <c r="CW10" s="142"/>
      <c r="CX10" s="63">
        <f>'Mois 7'!CX62</f>
        <v>0</v>
      </c>
      <c r="CY10" s="142"/>
      <c r="CZ10" s="63">
        <f>'Mois 7'!CZ62</f>
        <v>0</v>
      </c>
      <c r="DA10" s="142"/>
      <c r="DB10" s="63">
        <f>'Mois 7'!DB62</f>
        <v>0</v>
      </c>
      <c r="DC10" s="142"/>
      <c r="DD10" s="63">
        <f>'Mois 7'!DD62</f>
        <v>0</v>
      </c>
      <c r="DE10" s="142"/>
      <c r="DF10" s="63">
        <f>'Mois 7'!DF62</f>
        <v>0</v>
      </c>
      <c r="DG10" s="142"/>
      <c r="DH10" s="63">
        <f>'Mois 7'!DH62</f>
        <v>0</v>
      </c>
      <c r="DI10" s="142"/>
      <c r="DJ10" s="63">
        <f>'Mois 7'!DJ62</f>
        <v>0</v>
      </c>
      <c r="DK10" s="142"/>
      <c r="DL10" s="63">
        <f>'Mois 7'!DL62</f>
        <v>0</v>
      </c>
      <c r="DM10" s="142"/>
      <c r="DN10" s="142"/>
      <c r="DO10" s="63">
        <f>'Mois 7'!DN62</f>
        <v>0</v>
      </c>
      <c r="DP10" s="142"/>
      <c r="DQ10" s="63">
        <f>'Mois 7'!DP62</f>
        <v>0</v>
      </c>
      <c r="DR10" s="142"/>
      <c r="DS10" s="63">
        <f>'Mois 7'!DR62</f>
        <v>0</v>
      </c>
      <c r="DT10" s="142"/>
      <c r="DU10" s="63">
        <f>'Mois 7'!DT62</f>
        <v>0</v>
      </c>
      <c r="DV10" s="63">
        <f t="shared" ref="DV10:DV41" si="0">F10+H10+J10+L10+N10+P10++R10+T10+V10+X10+Z10+AB10+AD10+AF10+AH10+AJ10+AL10+AN10+AP10+AR10+AT10+AV10+AX10+AZ10+BB10+BD10+BF10+BJ10+BH10+BL10+BN10+BR10+BT10+BV10+BX10+CB10+CD10+CF10+CH10+CJ10+CL10+CN10+CP10+CR10+CT10+CV10+CX10+CZ10+DB10+DD10++DH10+DJ10+DL10+DN10+DP10+DR10+DT10+DF10+BZ10+BP10</f>
        <v>0</v>
      </c>
      <c r="DW10" s="63">
        <f t="shared" ref="DW10:DW41" si="1">G10+I10+K10+M10+O10+Q10+S10+U10+W10+Y10+AA10+AC10+AE10+AG10+AI10+AK10+AM10+AO10+AQ10+AS10+AU10+AW10+AY10+BA10+BC10+BE10+BG10+BK10+BM10+BO10+BQ10+BS10+BU10+BW10+BY10+CA10+CC10+CE10+CG10+CI10+CK10+CM10+CO10++CQ10+CS10+CU10+CW10+CY10+DA10+DC10+DE10+DG10+DI10+DK10+DM10+DO10+DQ10+DS10+DU10+BI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P42++R42+T42+V42+X42+Z42+AB42+AD42+AF42+AH42+AJ42+AL42+AN42+AP42+AR42+AT42+AV42+AX42+AZ42+BB42+BD42+BF42+BJ42+BH42+BL42+BN42+BR42+BT42+BV42+BX42+CB42+CD42+CF42+CH42+CJ42+CL42+CN42+CP42+CR42+CT42+CV42+CX42+CZ42+DB42+DD42++DH42+DJ42+DL42+DN42+DP42+DR42+DT42+DF42+BZ42+BP42</f>
        <v>0</v>
      </c>
      <c r="DW42" s="63">
        <f t="shared" ref="DW42:DW59" si="4">G42+I42+K42+M42+O42+Q42+S42+U42+W42+Y42+AA42+AC42+AE42+AG42+AI42+AK42+AM42+AO42+AQ42+AS42+AU42+AW42+AY42+BA42+BC42+BE42+BG42+BK42+BM42+BO42+BQ42+BS42+BU42+BW42+BY42+CA42+CC42+CE42+CG42+CI42+CK42+CM42+CO42++CQ42+CS42+CU42+CW42+CY42+DA42+DC42+DE42+DG42+DI42+DK42+DM42+DO42+DQ42+DS42+DU42+BI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thickTop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formatCells="0" formatColumns="0"/>
  <mergeCells count="192">
    <mergeCell ref="AX62:AY62"/>
    <mergeCell ref="DH62:DI62"/>
    <mergeCell ref="D65:K65"/>
    <mergeCell ref="BF8:BG8"/>
    <mergeCell ref="BF62:BG62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CP62:CQ62"/>
    <mergeCell ref="AZ62:BA62"/>
    <mergeCell ref="BB62:BC62"/>
    <mergeCell ref="BH62:BI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BV62:BW62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45:EA45"/>
    <mergeCell ref="BX62:BY62"/>
    <mergeCell ref="CB62:CC62"/>
    <mergeCell ref="CD62:CE62"/>
    <mergeCell ref="CJ62:CK62"/>
    <mergeCell ref="CR62:CS62"/>
    <mergeCell ref="CT62:CU62"/>
    <mergeCell ref="CV62:CW62"/>
    <mergeCell ref="CF62:CG62"/>
    <mergeCell ref="CH62:CI62"/>
    <mergeCell ref="CL62:CM62"/>
    <mergeCell ref="CN62:CO62"/>
    <mergeCell ref="DF62:DG62"/>
    <mergeCell ref="DY34:EA34"/>
    <mergeCell ref="DY35:EA35"/>
    <mergeCell ref="DY36:EA36"/>
    <mergeCell ref="DY16:EA16"/>
    <mergeCell ref="DY17:EA17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Y27:EA27"/>
    <mergeCell ref="DY28:EA28"/>
    <mergeCell ref="DY29:EA29"/>
    <mergeCell ref="DY30:EA30"/>
    <mergeCell ref="DY31:EA31"/>
    <mergeCell ref="DY32:EA32"/>
    <mergeCell ref="DY33:EA33"/>
    <mergeCell ref="CR8:CS8"/>
    <mergeCell ref="CZ8:DA8"/>
    <mergeCell ref="DY10:EA10"/>
    <mergeCell ref="DY11:EA11"/>
    <mergeCell ref="DY12:EA12"/>
    <mergeCell ref="DY13:EA13"/>
    <mergeCell ref="DY14:EA14"/>
    <mergeCell ref="DY15:EA15"/>
    <mergeCell ref="DV8:DW8"/>
    <mergeCell ref="DH8:DI8"/>
    <mergeCell ref="DJ8:DK8"/>
    <mergeCell ref="DY8:EA9"/>
    <mergeCell ref="CT8:CU8"/>
    <mergeCell ref="CV8:CW8"/>
    <mergeCell ref="CX8:CY8"/>
    <mergeCell ref="DB8:DC8"/>
    <mergeCell ref="DD8:DE8"/>
    <mergeCell ref="DF8:DG8"/>
    <mergeCell ref="DL8:DM8"/>
    <mergeCell ref="DT8:DU8"/>
    <mergeCell ref="BD62:BE62"/>
    <mergeCell ref="BL62:BM62"/>
    <mergeCell ref="BR62:BS62"/>
    <mergeCell ref="BZ62:CA62"/>
    <mergeCell ref="BJ62:BK62"/>
    <mergeCell ref="BN62:BO62"/>
    <mergeCell ref="BP62:BQ62"/>
    <mergeCell ref="BT62:BU62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V8:AW8"/>
    <mergeCell ref="AX8:AY8"/>
    <mergeCell ref="AZ8:BA8"/>
    <mergeCell ref="L6:AK6"/>
    <mergeCell ref="AL6:DA6"/>
    <mergeCell ref="L7:U7"/>
    <mergeCell ref="V7:AK7"/>
    <mergeCell ref="AL7:DA7"/>
    <mergeCell ref="DB7:DI7"/>
    <mergeCell ref="DJ7:DM7"/>
    <mergeCell ref="DN7:DO7"/>
    <mergeCell ref="DP7:DS7"/>
    <mergeCell ref="DT7:DU7"/>
    <mergeCell ref="L8:M8"/>
    <mergeCell ref="N8:O8"/>
    <mergeCell ref="P8:Q8"/>
    <mergeCell ref="R8:S8"/>
    <mergeCell ref="T8:U8"/>
    <mergeCell ref="BB8:BC8"/>
    <mergeCell ref="BD8:BE8"/>
    <mergeCell ref="BH8:BI8"/>
    <mergeCell ref="BJ8:BK8"/>
    <mergeCell ref="BL8:BM8"/>
    <mergeCell ref="BN8:BO8"/>
    <mergeCell ref="BP8:BQ8"/>
    <mergeCell ref="BR8:BS8"/>
    <mergeCell ref="BT8:BU8"/>
    <mergeCell ref="BV8:BW8"/>
    <mergeCell ref="BX8:BY8"/>
    <mergeCell ref="BZ8:CA8"/>
    <mergeCell ref="CF8:CG8"/>
    <mergeCell ref="CH8:CI8"/>
    <mergeCell ref="CJ8:CK8"/>
    <mergeCell ref="CL8:CM8"/>
    <mergeCell ref="CN8:CO8"/>
    <mergeCell ref="CP8:CQ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31" priority="1" stopIfTrue="1" operator="equal">
      <formula>"Bravo!!!"</formula>
    </cfRule>
    <cfRule type="cellIs" dxfId="30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x14ac:dyDescent="0.4">
      <c r="F7" s="238" t="s">
        <v>36</v>
      </c>
      <c r="G7" s="269"/>
      <c r="H7" s="270" t="s">
        <v>37</v>
      </c>
      <c r="I7" s="235"/>
      <c r="J7" s="235"/>
      <c r="K7" s="269"/>
      <c r="L7" s="270" t="s">
        <v>38</v>
      </c>
      <c r="M7" s="235"/>
      <c r="N7" s="235"/>
      <c r="O7" s="235"/>
      <c r="P7" s="235"/>
      <c r="Q7" s="235"/>
      <c r="R7" s="235"/>
      <c r="S7" s="235"/>
      <c r="T7" s="235"/>
      <c r="U7" s="269"/>
      <c r="V7" s="270" t="s">
        <v>39</v>
      </c>
      <c r="W7" s="235"/>
      <c r="X7" s="235"/>
      <c r="Y7" s="235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60"/>
      <c r="AL7" s="26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5"/>
      <c r="BM7" s="235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60"/>
      <c r="DB7" s="261" t="s">
        <v>36</v>
      </c>
      <c r="DC7" s="231"/>
      <c r="DD7" s="231"/>
      <c r="DE7" s="231"/>
      <c r="DF7" s="231"/>
      <c r="DG7" s="231"/>
      <c r="DH7" s="231"/>
      <c r="DI7" s="260"/>
      <c r="DJ7" s="261" t="s">
        <v>41</v>
      </c>
      <c r="DK7" s="231"/>
      <c r="DL7" s="231"/>
      <c r="DM7" s="260"/>
      <c r="DN7" s="261" t="s">
        <v>37</v>
      </c>
      <c r="DO7" s="260"/>
      <c r="DP7" s="261" t="s">
        <v>42</v>
      </c>
      <c r="DQ7" s="231"/>
      <c r="DR7" s="231"/>
      <c r="DS7" s="260"/>
      <c r="DT7" s="231" t="s">
        <v>33</v>
      </c>
      <c r="DU7" s="263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8'!F62</f>
        <v>0</v>
      </c>
      <c r="G10" s="142"/>
      <c r="H10" s="142"/>
      <c r="I10" s="63">
        <f>'Mois 8'!H62</f>
        <v>0</v>
      </c>
      <c r="J10" s="142"/>
      <c r="K10" s="63">
        <f>'Mois 8'!J62</f>
        <v>0</v>
      </c>
      <c r="L10" s="142"/>
      <c r="M10" s="63">
        <f>'Mois 8'!L62</f>
        <v>0</v>
      </c>
      <c r="N10" s="142"/>
      <c r="O10" s="63">
        <f>'Mois 8'!N62</f>
        <v>0</v>
      </c>
      <c r="P10" s="142"/>
      <c r="Q10" s="63">
        <f>'Mois 8'!P62</f>
        <v>0</v>
      </c>
      <c r="R10" s="142"/>
      <c r="S10" s="63">
        <f>'Mois 8'!R62</f>
        <v>0</v>
      </c>
      <c r="T10" s="142"/>
      <c r="U10" s="63">
        <f>'Mois 8'!T62</f>
        <v>0</v>
      </c>
      <c r="V10" s="142"/>
      <c r="W10" s="63">
        <f>'Mois 8'!V62</f>
        <v>0</v>
      </c>
      <c r="X10" s="142"/>
      <c r="Y10" s="63">
        <f>'Mois 8'!X62</f>
        <v>0</v>
      </c>
      <c r="Z10" s="142"/>
      <c r="AA10" s="63">
        <f>'Mois 8'!Z62</f>
        <v>0</v>
      </c>
      <c r="AB10" s="142"/>
      <c r="AC10" s="63">
        <f>'Mois 8'!AB62</f>
        <v>0</v>
      </c>
      <c r="AD10" s="142"/>
      <c r="AE10" s="63">
        <f>'Mois 8'!AD62</f>
        <v>0</v>
      </c>
      <c r="AF10" s="142"/>
      <c r="AG10" s="63">
        <f>'Mois 8'!AF62</f>
        <v>0</v>
      </c>
      <c r="AH10" s="142"/>
      <c r="AI10" s="63">
        <f>'Mois 8'!AH62</f>
        <v>0</v>
      </c>
      <c r="AJ10" s="142"/>
      <c r="AK10" s="63">
        <f>'Mois 8'!AJ62</f>
        <v>0</v>
      </c>
      <c r="AL10" s="63">
        <f>'Mois 8'!AL62</f>
        <v>0</v>
      </c>
      <c r="AM10" s="142"/>
      <c r="AN10" s="63">
        <f>'Mois 8'!AN62</f>
        <v>0</v>
      </c>
      <c r="AO10" s="142"/>
      <c r="AP10" s="63">
        <f>'Mois 8'!AP62</f>
        <v>0</v>
      </c>
      <c r="AQ10" s="142"/>
      <c r="AR10" s="63">
        <f>'Mois 8'!AR62</f>
        <v>0</v>
      </c>
      <c r="AS10" s="142"/>
      <c r="AT10" s="63">
        <f>'Mois 8'!AT62</f>
        <v>0</v>
      </c>
      <c r="AU10" s="142"/>
      <c r="AV10" s="63">
        <f>'Mois 8'!AV62</f>
        <v>0</v>
      </c>
      <c r="AW10" s="142"/>
      <c r="AX10" s="63">
        <f>'Mois 8'!AX62</f>
        <v>0</v>
      </c>
      <c r="AY10" s="142"/>
      <c r="AZ10" s="63">
        <f>'Mois 8'!AZ62</f>
        <v>0</v>
      </c>
      <c r="BA10" s="142"/>
      <c r="BB10" s="63">
        <f>'Mois 8'!BB62</f>
        <v>0</v>
      </c>
      <c r="BC10" s="142"/>
      <c r="BD10" s="63">
        <f>'Mois 8'!BD62</f>
        <v>0</v>
      </c>
      <c r="BE10" s="142"/>
      <c r="BF10" s="63">
        <f>'Mois 8'!BF62</f>
        <v>0</v>
      </c>
      <c r="BG10" s="142"/>
      <c r="BH10" s="63">
        <f>'Mois 8'!BH62</f>
        <v>0</v>
      </c>
      <c r="BI10" s="142"/>
      <c r="BJ10" s="63">
        <f>'Mois 8'!BJ62</f>
        <v>0</v>
      </c>
      <c r="BK10" s="142"/>
      <c r="BL10" s="63">
        <f>'Mois 8'!BL62</f>
        <v>0</v>
      </c>
      <c r="BM10" s="142"/>
      <c r="BN10" s="63">
        <f>'Mois 8'!BN62</f>
        <v>0</v>
      </c>
      <c r="BO10" s="142"/>
      <c r="BP10" s="63">
        <f>'Mois 8'!BP62</f>
        <v>0</v>
      </c>
      <c r="BQ10" s="142"/>
      <c r="BR10" s="63">
        <f>'Mois 8'!BR62</f>
        <v>0</v>
      </c>
      <c r="BS10" s="142"/>
      <c r="BT10" s="63">
        <f>'Mois 8'!BT62</f>
        <v>0</v>
      </c>
      <c r="BU10" s="142"/>
      <c r="BV10" s="63">
        <f>'Mois 8'!BV62</f>
        <v>0</v>
      </c>
      <c r="BW10" s="142"/>
      <c r="BX10" s="63">
        <f>'Mois 8'!BX62</f>
        <v>0</v>
      </c>
      <c r="BY10" s="142"/>
      <c r="BZ10" s="63">
        <f>'Mois 8'!BZ62</f>
        <v>0</v>
      </c>
      <c r="CA10" s="142"/>
      <c r="CB10" s="63">
        <f>'Mois 8'!CB62</f>
        <v>0</v>
      </c>
      <c r="CC10" s="142"/>
      <c r="CD10" s="63">
        <f>'Mois 8'!CD62</f>
        <v>0</v>
      </c>
      <c r="CE10" s="142"/>
      <c r="CF10" s="63">
        <f>'Mois 8'!CF62</f>
        <v>0</v>
      </c>
      <c r="CG10" s="142"/>
      <c r="CH10" s="63">
        <f>'Mois 8'!CH62</f>
        <v>0</v>
      </c>
      <c r="CI10" s="142"/>
      <c r="CJ10" s="63">
        <f>'Mois 8'!CJ62</f>
        <v>0</v>
      </c>
      <c r="CK10" s="142"/>
      <c r="CL10" s="63">
        <f>'Mois 8'!CL62</f>
        <v>0</v>
      </c>
      <c r="CM10" s="142"/>
      <c r="CN10" s="63">
        <f>'Mois 8'!CN62</f>
        <v>0</v>
      </c>
      <c r="CO10" s="142"/>
      <c r="CP10" s="63">
        <f>'Mois 8'!CP62</f>
        <v>0</v>
      </c>
      <c r="CQ10" s="142"/>
      <c r="CR10" s="63">
        <f>'Mois 8'!CR62</f>
        <v>0</v>
      </c>
      <c r="CS10" s="142"/>
      <c r="CT10" s="63">
        <f>'Mois 8'!CT62</f>
        <v>0</v>
      </c>
      <c r="CU10" s="142"/>
      <c r="CV10" s="63">
        <f>'Mois 8'!CV62</f>
        <v>0</v>
      </c>
      <c r="CW10" s="142"/>
      <c r="CX10" s="63">
        <f>'Mois 8'!CX62</f>
        <v>0</v>
      </c>
      <c r="CY10" s="142"/>
      <c r="CZ10" s="63">
        <f>'Mois 8'!CZ62</f>
        <v>0</v>
      </c>
      <c r="DA10" s="142"/>
      <c r="DB10" s="63">
        <f>'Mois 8'!DB62</f>
        <v>0</v>
      </c>
      <c r="DC10" s="142"/>
      <c r="DD10" s="63">
        <f>'Mois 8'!DD62</f>
        <v>0</v>
      </c>
      <c r="DE10" s="142"/>
      <c r="DF10" s="63">
        <f>'Mois 8'!DF62</f>
        <v>0</v>
      </c>
      <c r="DG10" s="142"/>
      <c r="DH10" s="63">
        <f>'Mois 8'!DH62</f>
        <v>0</v>
      </c>
      <c r="DI10" s="142"/>
      <c r="DJ10" s="63">
        <f>'Mois 8'!DJ62</f>
        <v>0</v>
      </c>
      <c r="DK10" s="142"/>
      <c r="DL10" s="63">
        <f>'Mois 8'!DL62</f>
        <v>0</v>
      </c>
      <c r="DM10" s="142"/>
      <c r="DN10" s="142"/>
      <c r="DO10" s="63">
        <f>'Mois 8'!DN62</f>
        <v>0</v>
      </c>
      <c r="DP10" s="142"/>
      <c r="DQ10" s="63">
        <f>'Mois 8'!DP62</f>
        <v>0</v>
      </c>
      <c r="DR10" s="142"/>
      <c r="DS10" s="63">
        <f>'Mois 8'!DR62</f>
        <v>0</v>
      </c>
      <c r="DT10" s="142"/>
      <c r="DU10" s="63">
        <f>'Mois 8'!DT62</f>
        <v>0</v>
      </c>
      <c r="DV10" s="63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P10+BJ10</f>
        <v>0</v>
      </c>
      <c r="DW10" s="63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8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P42+BJ42</f>
        <v>0</v>
      </c>
      <c r="DW42" s="63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x14ac:dyDescent="0.4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JAxLFuMpIHJWT9UrKqOi3jVvXxQzSA+XtdmvOemCRVVPrQ7A3HBqZU3e1syoknBMhYhIY/iDB3TrlcdXMSuRpw==" saltValue="aaqcVvAG+HIu6WvngFC+Kw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29" priority="1" stopIfTrue="1" operator="equal">
      <formula>"Bravo!!!"</formula>
    </cfRule>
    <cfRule type="cellIs" dxfId="28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x14ac:dyDescent="0.4">
      <c r="F7" s="238" t="s">
        <v>36</v>
      </c>
      <c r="G7" s="269"/>
      <c r="H7" s="270" t="s">
        <v>37</v>
      </c>
      <c r="I7" s="235"/>
      <c r="J7" s="235"/>
      <c r="K7" s="269"/>
      <c r="L7" s="270" t="s">
        <v>38</v>
      </c>
      <c r="M7" s="235"/>
      <c r="N7" s="235"/>
      <c r="O7" s="235"/>
      <c r="P7" s="235"/>
      <c r="Q7" s="235"/>
      <c r="R7" s="235"/>
      <c r="S7" s="235"/>
      <c r="T7" s="235"/>
      <c r="U7" s="269"/>
      <c r="V7" s="270" t="s">
        <v>39</v>
      </c>
      <c r="W7" s="235"/>
      <c r="X7" s="235"/>
      <c r="Y7" s="235"/>
      <c r="Z7" s="235"/>
      <c r="AA7" s="235"/>
      <c r="AB7" s="231"/>
      <c r="AC7" s="231"/>
      <c r="AD7" s="231"/>
      <c r="AE7" s="231"/>
      <c r="AF7" s="231"/>
      <c r="AG7" s="231"/>
      <c r="AH7" s="231"/>
      <c r="AI7" s="231"/>
      <c r="AJ7" s="231"/>
      <c r="AK7" s="260"/>
      <c r="AL7" s="26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60"/>
      <c r="DB7" s="261" t="s">
        <v>36</v>
      </c>
      <c r="DC7" s="231"/>
      <c r="DD7" s="231"/>
      <c r="DE7" s="231"/>
      <c r="DF7" s="231"/>
      <c r="DG7" s="231"/>
      <c r="DH7" s="231"/>
      <c r="DI7" s="260"/>
      <c r="DJ7" s="261" t="s">
        <v>41</v>
      </c>
      <c r="DK7" s="231"/>
      <c r="DL7" s="231"/>
      <c r="DM7" s="260"/>
      <c r="DN7" s="231" t="s">
        <v>37</v>
      </c>
      <c r="DO7" s="231"/>
      <c r="DP7" s="264" t="s">
        <v>42</v>
      </c>
      <c r="DQ7" s="265"/>
      <c r="DR7" s="265"/>
      <c r="DS7" s="266"/>
      <c r="DT7" s="231" t="s">
        <v>33</v>
      </c>
      <c r="DU7" s="263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71" t="s">
        <v>15</v>
      </c>
      <c r="DW8" s="186"/>
      <c r="DX8" s="61" t="s">
        <v>91</v>
      </c>
      <c r="DY8" s="272" t="s">
        <v>92</v>
      </c>
      <c r="DZ8" s="273"/>
      <c r="EA8" s="274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70" t="s">
        <v>95</v>
      </c>
      <c r="DW9" s="20" t="s">
        <v>96</v>
      </c>
      <c r="DX9" s="20"/>
      <c r="DY9" s="275"/>
      <c r="DZ9" s="276"/>
      <c r="EA9" s="277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9'!F62</f>
        <v>0</v>
      </c>
      <c r="G10" s="142"/>
      <c r="H10" s="142"/>
      <c r="I10" s="63">
        <f>'Mois 9'!H62</f>
        <v>0</v>
      </c>
      <c r="J10" s="142"/>
      <c r="K10" s="63">
        <f>'Mois 9'!J62</f>
        <v>0</v>
      </c>
      <c r="L10" s="142"/>
      <c r="M10" s="63">
        <f>'Mois 9'!L62</f>
        <v>0</v>
      </c>
      <c r="N10" s="142"/>
      <c r="O10" s="63">
        <f>'Mois 9'!N62</f>
        <v>0</v>
      </c>
      <c r="P10" s="142"/>
      <c r="Q10" s="63">
        <f>'Mois 9'!P62</f>
        <v>0</v>
      </c>
      <c r="R10" s="142"/>
      <c r="S10" s="63">
        <f>'Mois 9'!R62</f>
        <v>0</v>
      </c>
      <c r="T10" s="142"/>
      <c r="U10" s="63">
        <f>'Mois 9'!T62</f>
        <v>0</v>
      </c>
      <c r="V10" s="142"/>
      <c r="W10" s="63">
        <f>'Mois 9'!V62</f>
        <v>0</v>
      </c>
      <c r="X10" s="142"/>
      <c r="Y10" s="63">
        <f>'Mois 9'!X62</f>
        <v>0</v>
      </c>
      <c r="Z10" s="142"/>
      <c r="AA10" s="63">
        <f>'Mois 9'!Z62</f>
        <v>0</v>
      </c>
      <c r="AB10" s="142"/>
      <c r="AC10" s="63">
        <f>'Mois 9'!AB62</f>
        <v>0</v>
      </c>
      <c r="AD10" s="142"/>
      <c r="AE10" s="63">
        <f>'Mois 9'!AD62</f>
        <v>0</v>
      </c>
      <c r="AF10" s="142"/>
      <c r="AG10" s="63">
        <f>'Mois 9'!AF62</f>
        <v>0</v>
      </c>
      <c r="AH10" s="142"/>
      <c r="AI10" s="63">
        <f>'Mois 9'!AH62</f>
        <v>0</v>
      </c>
      <c r="AJ10" s="142"/>
      <c r="AK10" s="63">
        <f>'Mois 9'!AJ62</f>
        <v>0</v>
      </c>
      <c r="AL10" s="63">
        <f>'Mois 9'!AL62</f>
        <v>0</v>
      </c>
      <c r="AM10" s="142"/>
      <c r="AN10" s="63">
        <f>'Mois 9'!AN62</f>
        <v>0</v>
      </c>
      <c r="AO10" s="142"/>
      <c r="AP10" s="63">
        <f>'Mois 9'!AP62</f>
        <v>0</v>
      </c>
      <c r="AQ10" s="142"/>
      <c r="AR10" s="63">
        <f>'Mois 9'!AR62</f>
        <v>0</v>
      </c>
      <c r="AS10" s="142"/>
      <c r="AT10" s="63">
        <f>'Mois 9'!AT62</f>
        <v>0</v>
      </c>
      <c r="AU10" s="142"/>
      <c r="AV10" s="63">
        <f>'Mois 9'!AV62</f>
        <v>0</v>
      </c>
      <c r="AW10" s="142"/>
      <c r="AX10" s="63">
        <f>'Mois 9'!AX62</f>
        <v>0</v>
      </c>
      <c r="AY10" s="142"/>
      <c r="AZ10" s="63">
        <f>'Mois 9'!AZ62</f>
        <v>0</v>
      </c>
      <c r="BA10" s="142"/>
      <c r="BB10" s="63">
        <f>'Mois 9'!BB62</f>
        <v>0</v>
      </c>
      <c r="BC10" s="142"/>
      <c r="BD10" s="63">
        <f>'Mois 9'!BD62</f>
        <v>0</v>
      </c>
      <c r="BE10" s="142"/>
      <c r="BF10" s="63">
        <f>'Mois 9'!BF62</f>
        <v>0</v>
      </c>
      <c r="BG10" s="142"/>
      <c r="BH10" s="63">
        <f>'Mois 9'!BH62</f>
        <v>0</v>
      </c>
      <c r="BI10" s="142"/>
      <c r="BJ10" s="63">
        <f>'Mois 9'!BJ62</f>
        <v>0</v>
      </c>
      <c r="BK10" s="142"/>
      <c r="BL10" s="63">
        <f>'Mois 9'!BL62</f>
        <v>0</v>
      </c>
      <c r="BM10" s="142"/>
      <c r="BN10" s="63">
        <f>'Mois 9'!BN62</f>
        <v>0</v>
      </c>
      <c r="BO10" s="142"/>
      <c r="BP10" s="63">
        <f>'Mois 9'!BP62</f>
        <v>0</v>
      </c>
      <c r="BQ10" s="142"/>
      <c r="BR10" s="63">
        <f>'Mois 9'!BR62</f>
        <v>0</v>
      </c>
      <c r="BS10" s="142"/>
      <c r="BT10" s="63">
        <f>'Mois 9'!BT62</f>
        <v>0</v>
      </c>
      <c r="BU10" s="142"/>
      <c r="BV10" s="63">
        <f>'Mois 9'!BV62</f>
        <v>0</v>
      </c>
      <c r="BW10" s="142"/>
      <c r="BX10" s="63">
        <f>'Mois 9'!BX62</f>
        <v>0</v>
      </c>
      <c r="BY10" s="142"/>
      <c r="BZ10" s="63">
        <f>'Mois 9'!BZ62</f>
        <v>0</v>
      </c>
      <c r="CA10" s="142"/>
      <c r="CB10" s="63">
        <f>'Mois 9'!CB62</f>
        <v>0</v>
      </c>
      <c r="CC10" s="142"/>
      <c r="CD10" s="63">
        <f>'Mois 9'!CD62</f>
        <v>0</v>
      </c>
      <c r="CE10" s="142"/>
      <c r="CF10" s="63">
        <f>'Mois 9'!CF62</f>
        <v>0</v>
      </c>
      <c r="CG10" s="142"/>
      <c r="CH10" s="63">
        <f>'Mois 9'!CH62</f>
        <v>0</v>
      </c>
      <c r="CI10" s="142"/>
      <c r="CJ10" s="63">
        <f>'Mois 9'!CJ62</f>
        <v>0</v>
      </c>
      <c r="CK10" s="142"/>
      <c r="CL10" s="63">
        <f>'Mois 9'!CL62</f>
        <v>0</v>
      </c>
      <c r="CM10" s="142"/>
      <c r="CN10" s="63">
        <f>'Mois 9'!CN62</f>
        <v>0</v>
      </c>
      <c r="CO10" s="142"/>
      <c r="CP10" s="68">
        <f>'Mois 9'!CP62</f>
        <v>0</v>
      </c>
      <c r="CQ10" s="144"/>
      <c r="CR10" s="68">
        <f>'Mois 9'!CR62</f>
        <v>0</v>
      </c>
      <c r="CS10" s="144"/>
      <c r="CT10" s="68">
        <f>'Mois 9'!CT62</f>
        <v>0</v>
      </c>
      <c r="CU10" s="144"/>
      <c r="CV10" s="68">
        <f>'Mois 9'!CV62</f>
        <v>0</v>
      </c>
      <c r="CW10" s="144"/>
      <c r="CX10" s="68">
        <f>'Mois 9'!CX62</f>
        <v>0</v>
      </c>
      <c r="CY10" s="144"/>
      <c r="CZ10" s="68">
        <f>'Mois 9'!CZ62</f>
        <v>0</v>
      </c>
      <c r="DA10" s="144"/>
      <c r="DB10" s="68">
        <f>'Mois 9'!DB62</f>
        <v>0</v>
      </c>
      <c r="DC10" s="144"/>
      <c r="DD10" s="68">
        <f>'Mois 9'!DD62</f>
        <v>0</v>
      </c>
      <c r="DE10" s="144"/>
      <c r="DF10" s="68">
        <f>'Mois 9'!DF62</f>
        <v>0</v>
      </c>
      <c r="DG10" s="144"/>
      <c r="DH10" s="68">
        <f>'Mois 9'!DH62</f>
        <v>0</v>
      </c>
      <c r="DI10" s="144"/>
      <c r="DJ10" s="63">
        <f>'Mois 9'!DJ62</f>
        <v>0</v>
      </c>
      <c r="DK10" s="142"/>
      <c r="DL10" s="63">
        <f>'Mois 9'!DL62</f>
        <v>0</v>
      </c>
      <c r="DM10" s="142"/>
      <c r="DN10" s="142"/>
      <c r="DO10" s="63">
        <f>'Mois 9'!DN62</f>
        <v>0</v>
      </c>
      <c r="DP10" s="142"/>
      <c r="DQ10" s="63">
        <f>'Mois 9'!DP62</f>
        <v>0</v>
      </c>
      <c r="DR10" s="142"/>
      <c r="DS10" s="63">
        <f>'Mois 9'!DR62</f>
        <v>0</v>
      </c>
      <c r="DT10" s="144"/>
      <c r="DU10" s="68">
        <f>'Mois 9'!DT62</f>
        <v>0</v>
      </c>
      <c r="DV10" s="63">
        <f t="shared" ref="DV10:DV41" si="0">F10+H10+J10+L10+N10++P10+R10+T10+V10+X10+Z10+AB10+AD10+AF10+AH10+AJ10+AL10+AN10+AP10+AR10+AT10+AV10+AX10+AZ10+BB10+BD10+BJ10+BH10+BL10+BN10+BR10+BT10+BV10+BX10+CB10+CD10+CF10+CH10+CJ10+CL10+CN10+CP10+CR10+CT10+CV10+CX10+CZ10+DB10+DD10++DH10+DJ10+DL10+DN10+DP10+DR10+DT10+DF10+BZ10+BP10+BF10</f>
        <v>0</v>
      </c>
      <c r="DW10" s="63">
        <f t="shared" ref="DW10:DW41" si="1">G10+I10+K10+M10+O10+Q10+S10+U10+W10+Y10+AA10+AC10+AE10+AG10+AI10+AK10+AM10+AO10+AQ10+AS10+AU10+AW10+AY10+BA10+BC10+BE10+BK10+BM10+BO10+BQ10+BS10+BU10+BW10+BY10+CA10+CC10+CE10+CG10+CI10+CK10+CM10+CO10++CQ10+CS10+CU10+CW10+CY10+DA10+DC10+DE10+DG10+DI10+DK10+DM10+DO10+DQ10+DS10+DU10+BI10+BG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8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J42+BH42+BL42+BN42+BR42+BT42+BV42+BX42+CB42+CD42+CF42+CH42+CJ42+CL42+CN42+CP42+CR42+CT42+CV42+CX42+CZ42+DB42+DD42++DH42+DJ42+DL42+DN42+DP42+DR42+DT42+DF42+BZ42+BP42+BF42</f>
        <v>0</v>
      </c>
      <c r="DW42" s="63">
        <f t="shared" ref="DW42:DW59" si="4">G42+I42+K42+M42+O42+Q42+S42+U42+W42+Y42+AA42+AC42+AE42+AG42+AI42+AK42+AM42+AO42+AQ42+AS42+AU42+AW42+AY42+BA42+BC42+BE42+BK42+BM42+BO42+BQ42+BS42+BU42+BW42+BY42+CA42+CC42+CE42+CG42+CI42+CK42+CM42+CO42++CQ42+CS42+CU42+CW42+CY42+DA42+DC42+DE42+DG42+DI42+DK42+DM42+DO42+DQ42+DS42+DU42+BI42+BG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x14ac:dyDescent="0.4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M9J9EKzaWV8QhyuU8I47AKgmM4+VyXdGj+eUCal8qmWJZxoluaa+7DOSCZpnNrdIegdHGSsVZshJXnOBXR6UDA==" saltValue="ji+mAhfaS/zIaE34Vx7h0g==" spinCount="100000" sheet="1" formatCells="0" formatColumns="0"/>
  <mergeCells count="192"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Y34:EA34"/>
    <mergeCell ref="DY35:EA35"/>
    <mergeCell ref="DY36:EA36"/>
    <mergeCell ref="BX62:BY62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45:EA45"/>
    <mergeCell ref="CB62:CC62"/>
    <mergeCell ref="CD62:CE62"/>
    <mergeCell ref="CJ62:CK62"/>
    <mergeCell ref="CR62:CS62"/>
    <mergeCell ref="CT62:CU62"/>
    <mergeCell ref="CV62:CW62"/>
    <mergeCell ref="CF62:CG62"/>
    <mergeCell ref="CH62:CI62"/>
    <mergeCell ref="CL62:CM62"/>
    <mergeCell ref="CN62:CO62"/>
    <mergeCell ref="CP62:CQ62"/>
    <mergeCell ref="DY25:EA25"/>
    <mergeCell ref="DY26:EA26"/>
    <mergeCell ref="DY27:EA27"/>
    <mergeCell ref="DY28:EA28"/>
    <mergeCell ref="DY29:EA29"/>
    <mergeCell ref="DY30:EA30"/>
    <mergeCell ref="DY31:EA31"/>
    <mergeCell ref="DY32:EA32"/>
    <mergeCell ref="DY33:EA33"/>
    <mergeCell ref="DY16:EA16"/>
    <mergeCell ref="DY17:EA17"/>
    <mergeCell ref="DY18:EA18"/>
    <mergeCell ref="DY19:EA19"/>
    <mergeCell ref="DY20:EA20"/>
    <mergeCell ref="DY21:EA21"/>
    <mergeCell ref="DY22:EA22"/>
    <mergeCell ref="DY23:EA23"/>
    <mergeCell ref="DY24:EA24"/>
    <mergeCell ref="CR8:CS8"/>
    <mergeCell ref="CZ8:DA8"/>
    <mergeCell ref="DY10:EA10"/>
    <mergeCell ref="DY11:EA11"/>
    <mergeCell ref="DY12:EA12"/>
    <mergeCell ref="DY13:EA13"/>
    <mergeCell ref="DY14:EA14"/>
    <mergeCell ref="DY15:EA15"/>
    <mergeCell ref="DV8:DW8"/>
    <mergeCell ref="DH8:DI8"/>
    <mergeCell ref="DJ8:DK8"/>
    <mergeCell ref="DY8:EA9"/>
    <mergeCell ref="CT8:CU8"/>
    <mergeCell ref="CV8:CW8"/>
    <mergeCell ref="CX8:CY8"/>
    <mergeCell ref="DB8:DC8"/>
    <mergeCell ref="DD8:DE8"/>
    <mergeCell ref="DF8:DG8"/>
    <mergeCell ref="DL8:DM8"/>
    <mergeCell ref="DT8:DU8"/>
    <mergeCell ref="DR8:DS8"/>
    <mergeCell ref="CH8:CI8"/>
    <mergeCell ref="CJ8:CK8"/>
    <mergeCell ref="CL8:CM8"/>
    <mergeCell ref="CN8:CO8"/>
    <mergeCell ref="CP8:CQ8"/>
    <mergeCell ref="AH8:AI8"/>
    <mergeCell ref="AJ8:AK8"/>
    <mergeCell ref="AL8:AM8"/>
    <mergeCell ref="AN8:AO8"/>
    <mergeCell ref="AP8:AQ8"/>
    <mergeCell ref="AR8:AS8"/>
    <mergeCell ref="AT8:AU8"/>
    <mergeCell ref="AV8:AW8"/>
    <mergeCell ref="AX8:AY8"/>
    <mergeCell ref="AZ8:BA8"/>
    <mergeCell ref="BF8:BG8"/>
    <mergeCell ref="E8:E9"/>
    <mergeCell ref="F8:G8"/>
    <mergeCell ref="H8:I8"/>
    <mergeCell ref="J8:K8"/>
    <mergeCell ref="A60:E61"/>
    <mergeCell ref="DT7:DU7"/>
    <mergeCell ref="L8:M8"/>
    <mergeCell ref="N8:O8"/>
    <mergeCell ref="P8:Q8"/>
    <mergeCell ref="R8:S8"/>
    <mergeCell ref="T8:U8"/>
    <mergeCell ref="BB8:BC8"/>
    <mergeCell ref="BD8:BE8"/>
    <mergeCell ref="BH8:BI8"/>
    <mergeCell ref="BJ8:BK8"/>
    <mergeCell ref="BL8:BM8"/>
    <mergeCell ref="BN8:BO8"/>
    <mergeCell ref="BP8:BQ8"/>
    <mergeCell ref="BR8:BS8"/>
    <mergeCell ref="BT8:BU8"/>
    <mergeCell ref="BV8:BW8"/>
    <mergeCell ref="BX8:BY8"/>
    <mergeCell ref="BZ8:CA8"/>
    <mergeCell ref="CF8:CG8"/>
    <mergeCell ref="BD62:BE62"/>
    <mergeCell ref="BL62:BM62"/>
    <mergeCell ref="BR62:BS62"/>
    <mergeCell ref="BZ62:CA62"/>
    <mergeCell ref="BJ62:BK62"/>
    <mergeCell ref="BN62:BO62"/>
    <mergeCell ref="BP62:BQ62"/>
    <mergeCell ref="BT62:BU62"/>
    <mergeCell ref="A66:D69"/>
    <mergeCell ref="BF62:BG62"/>
    <mergeCell ref="A62:E62"/>
    <mergeCell ref="F62:G62"/>
    <mergeCell ref="H62:I62"/>
    <mergeCell ref="J62:K62"/>
    <mergeCell ref="N62:O62"/>
    <mergeCell ref="R62:S62"/>
    <mergeCell ref="V62:W62"/>
    <mergeCell ref="AL62:AM62"/>
    <mergeCell ref="BH62:BI62"/>
    <mergeCell ref="BV62:BW62"/>
    <mergeCell ref="D65:K65"/>
    <mergeCell ref="F7:G7"/>
    <mergeCell ref="A4:F4"/>
    <mergeCell ref="H7:K7"/>
    <mergeCell ref="CB8:CC8"/>
    <mergeCell ref="CD8:CE8"/>
    <mergeCell ref="DN8:DO8"/>
    <mergeCell ref="DP8:DQ8"/>
    <mergeCell ref="L6:AK6"/>
    <mergeCell ref="AL6:DA6"/>
    <mergeCell ref="L7:U7"/>
    <mergeCell ref="V7:AK7"/>
    <mergeCell ref="AL7:DA7"/>
    <mergeCell ref="DB7:DI7"/>
    <mergeCell ref="DJ7:DM7"/>
    <mergeCell ref="DN7:DO7"/>
    <mergeCell ref="DP7:DS7"/>
    <mergeCell ref="V8:W8"/>
    <mergeCell ref="X8:Y8"/>
    <mergeCell ref="Z8:AA8"/>
    <mergeCell ref="AB8:AC8"/>
    <mergeCell ref="AD8:AE8"/>
    <mergeCell ref="AF8:AG8"/>
    <mergeCell ref="B8:C8"/>
    <mergeCell ref="D8:D9"/>
  </mergeCells>
  <phoneticPr fontId="2" type="noConversion"/>
  <conditionalFormatting sqref="EK9:EK58">
    <cfRule type="cellIs" dxfId="27" priority="1" stopIfTrue="1" operator="equal">
      <formula>"Bravo!!!"</formula>
    </cfRule>
    <cfRule type="cellIs" dxfId="26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headerFooter alignWithMargins="0"/>
  <ignoredErrors>
    <ignoredError sqref="DQ10" unlockedFormula="1"/>
  </ignoredErrors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4:EA117"/>
  <sheetViews>
    <sheetView zoomScaleNormal="100"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59" t="s">
        <v>36</v>
      </c>
      <c r="G7" s="260"/>
      <c r="H7" s="261" t="s">
        <v>37</v>
      </c>
      <c r="I7" s="231"/>
      <c r="J7" s="231"/>
      <c r="K7" s="260"/>
      <c r="L7" s="267" t="s">
        <v>38</v>
      </c>
      <c r="M7" s="253"/>
      <c r="N7" s="253"/>
      <c r="O7" s="253"/>
      <c r="P7" s="253"/>
      <c r="Q7" s="253"/>
      <c r="R7" s="253"/>
      <c r="S7" s="253"/>
      <c r="T7" s="253"/>
      <c r="U7" s="268"/>
      <c r="V7" s="261" t="s">
        <v>39</v>
      </c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60"/>
      <c r="AL7" s="26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5"/>
      <c r="BM7" s="235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60"/>
      <c r="DB7" s="261" t="s">
        <v>36</v>
      </c>
      <c r="DC7" s="231"/>
      <c r="DD7" s="231"/>
      <c r="DE7" s="231"/>
      <c r="DF7" s="231"/>
      <c r="DG7" s="231"/>
      <c r="DH7" s="231"/>
      <c r="DI7" s="260"/>
      <c r="DJ7" s="231" t="s">
        <v>41</v>
      </c>
      <c r="DK7" s="231"/>
      <c r="DL7" s="231"/>
      <c r="DM7" s="231"/>
      <c r="DN7" s="264" t="s">
        <v>37</v>
      </c>
      <c r="DO7" s="266"/>
      <c r="DP7" s="231" t="s">
        <v>42</v>
      </c>
      <c r="DQ7" s="231"/>
      <c r="DR7" s="231"/>
      <c r="DS7" s="231"/>
      <c r="DT7" s="264" t="s">
        <v>33</v>
      </c>
      <c r="DU7" s="266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10'!F62</f>
        <v>0</v>
      </c>
      <c r="G10" s="142"/>
      <c r="H10" s="142"/>
      <c r="I10" s="63">
        <f>'Mois 10'!H62</f>
        <v>0</v>
      </c>
      <c r="J10" s="142"/>
      <c r="K10" s="63">
        <f>'Mois 10'!J62</f>
        <v>0</v>
      </c>
      <c r="L10" s="142"/>
      <c r="M10" s="63">
        <f>'Mois 10'!L62</f>
        <v>0</v>
      </c>
      <c r="N10" s="142"/>
      <c r="O10" s="63">
        <f>'Mois 10'!N62</f>
        <v>0</v>
      </c>
      <c r="P10" s="142"/>
      <c r="Q10" s="63">
        <f>'Mois 10'!P62</f>
        <v>0</v>
      </c>
      <c r="R10" s="142"/>
      <c r="S10" s="63">
        <f>'Mois 10'!R62</f>
        <v>0</v>
      </c>
      <c r="T10" s="142"/>
      <c r="U10" s="63">
        <f>'Mois 10'!T62</f>
        <v>0</v>
      </c>
      <c r="V10" s="142"/>
      <c r="W10" s="63">
        <f>'Mois 10'!V62</f>
        <v>0</v>
      </c>
      <c r="X10" s="142"/>
      <c r="Y10" s="63">
        <f>'Mois 10'!X62</f>
        <v>0</v>
      </c>
      <c r="Z10" s="142"/>
      <c r="AA10" s="63">
        <f>'Mois 10'!Z62</f>
        <v>0</v>
      </c>
      <c r="AB10" s="142"/>
      <c r="AC10" s="68">
        <f>'Mois 10'!AB62</f>
        <v>0</v>
      </c>
      <c r="AD10" s="144"/>
      <c r="AE10" s="68">
        <f>'Mois 10'!AD62</f>
        <v>0</v>
      </c>
      <c r="AF10" s="144"/>
      <c r="AG10" s="68">
        <f>'Mois 10'!AF62</f>
        <v>0</v>
      </c>
      <c r="AH10" s="144"/>
      <c r="AI10" s="68">
        <f>'Mois 10'!AH62</f>
        <v>0</v>
      </c>
      <c r="AJ10" s="144"/>
      <c r="AK10" s="68">
        <f>'Mois 10'!AJ62</f>
        <v>0</v>
      </c>
      <c r="AL10" s="68">
        <f>'Mois 10'!AL62</f>
        <v>0</v>
      </c>
      <c r="AM10" s="144"/>
      <c r="AN10" s="68">
        <f>'Mois 10'!AN62</f>
        <v>0</v>
      </c>
      <c r="AO10" s="142"/>
      <c r="AP10" s="63">
        <f>'Mois 10'!AP62</f>
        <v>0</v>
      </c>
      <c r="AQ10" s="142"/>
      <c r="AR10" s="63">
        <f>'Mois 10'!AR62</f>
        <v>0</v>
      </c>
      <c r="AS10" s="142"/>
      <c r="AT10" s="63">
        <f>'Mois 10'!AT62</f>
        <v>0</v>
      </c>
      <c r="AU10" s="142"/>
      <c r="AV10" s="63">
        <f>'Mois 10'!AV62</f>
        <v>0</v>
      </c>
      <c r="AW10" s="142"/>
      <c r="AX10" s="63">
        <f>'Mois 10'!AX62</f>
        <v>0</v>
      </c>
      <c r="AY10" s="142"/>
      <c r="AZ10" s="63">
        <f>'Mois 10'!AZ62</f>
        <v>0</v>
      </c>
      <c r="BA10" s="142"/>
      <c r="BB10" s="63">
        <f>'Mois 10'!BB62</f>
        <v>0</v>
      </c>
      <c r="BC10" s="142"/>
      <c r="BD10" s="63">
        <f>'Mois 10'!BD62</f>
        <v>0</v>
      </c>
      <c r="BE10" s="142"/>
      <c r="BF10" s="63">
        <f>'Mois 10'!BF62</f>
        <v>0</v>
      </c>
      <c r="BG10" s="142"/>
      <c r="BH10" s="63">
        <f>'Mois 10'!BH62</f>
        <v>0</v>
      </c>
      <c r="BI10" s="142"/>
      <c r="BJ10" s="63">
        <f>'Mois 10'!BJ62</f>
        <v>0</v>
      </c>
      <c r="BK10" s="142"/>
      <c r="BL10" s="63">
        <f>'Mois 10'!BL62</f>
        <v>0</v>
      </c>
      <c r="BM10" s="142"/>
      <c r="BN10" s="63">
        <f>'Mois 10'!BN62</f>
        <v>0</v>
      </c>
      <c r="BO10" s="142"/>
      <c r="BP10" s="63">
        <f>'Mois 10'!BP62</f>
        <v>0</v>
      </c>
      <c r="BQ10" s="142"/>
      <c r="BR10" s="63">
        <f>'Mois 10'!BR62</f>
        <v>0</v>
      </c>
      <c r="BS10" s="142"/>
      <c r="BT10" s="63">
        <f>'Mois 10'!BT62</f>
        <v>0</v>
      </c>
      <c r="BU10" s="142"/>
      <c r="BV10" s="63">
        <f>'Mois 10'!BV62</f>
        <v>0</v>
      </c>
      <c r="BW10" s="142"/>
      <c r="BX10" s="63">
        <f>'Mois 10'!BX62</f>
        <v>0</v>
      </c>
      <c r="BY10" s="142"/>
      <c r="BZ10" s="63">
        <f>'Mois 10'!BZ62</f>
        <v>0</v>
      </c>
      <c r="CA10" s="142"/>
      <c r="CB10" s="63">
        <f>'Mois 10'!CB62</f>
        <v>0</v>
      </c>
      <c r="CC10" s="142"/>
      <c r="CD10" s="63">
        <f>'Mois 10'!CD62</f>
        <v>0</v>
      </c>
      <c r="CE10" s="142"/>
      <c r="CF10" s="63">
        <f>'Mois 10'!CF62</f>
        <v>0</v>
      </c>
      <c r="CG10" s="142"/>
      <c r="CH10" s="63">
        <f>'Mois 10'!CH62</f>
        <v>0</v>
      </c>
      <c r="CI10" s="142"/>
      <c r="CJ10" s="63">
        <f>'Mois 10'!CJ62</f>
        <v>0</v>
      </c>
      <c r="CK10" s="142"/>
      <c r="CL10" s="63">
        <f>'Mois 10'!CL62</f>
        <v>0</v>
      </c>
      <c r="CM10" s="142"/>
      <c r="CN10" s="63">
        <f>'Mois 10'!CN62</f>
        <v>0</v>
      </c>
      <c r="CO10" s="142"/>
      <c r="CP10" s="63">
        <f>'Mois 10'!CP62</f>
        <v>0</v>
      </c>
      <c r="CQ10" s="142"/>
      <c r="CR10" s="63">
        <f>'Mois 10'!CR62</f>
        <v>0</v>
      </c>
      <c r="CS10" s="142"/>
      <c r="CT10" s="63">
        <f>'Mois 10'!CT62</f>
        <v>0</v>
      </c>
      <c r="CU10" s="142"/>
      <c r="CV10" s="63">
        <f>'Mois 10'!CV62</f>
        <v>0</v>
      </c>
      <c r="CW10" s="142"/>
      <c r="CX10" s="63">
        <f>'Mois 10'!CX62</f>
        <v>0</v>
      </c>
      <c r="CY10" s="142"/>
      <c r="CZ10" s="63">
        <f>'Mois 10'!CZ62</f>
        <v>0</v>
      </c>
      <c r="DA10" s="142"/>
      <c r="DB10" s="63">
        <f>'Mois 10'!DB62</f>
        <v>0</v>
      </c>
      <c r="DC10" s="142"/>
      <c r="DD10" s="63">
        <f>'Mois 10'!DD62</f>
        <v>0</v>
      </c>
      <c r="DE10" s="142"/>
      <c r="DF10" s="63">
        <f>'Mois 10'!DF62</f>
        <v>0</v>
      </c>
      <c r="DG10" s="142"/>
      <c r="DH10" s="63">
        <f>'Mois 10'!DH62</f>
        <v>0</v>
      </c>
      <c r="DI10" s="142"/>
      <c r="DJ10" s="63">
        <f>'Mois 10'!DJ62</f>
        <v>0</v>
      </c>
      <c r="DK10" s="142"/>
      <c r="DL10" s="63">
        <f>'Mois 10'!DL62</f>
        <v>0</v>
      </c>
      <c r="DM10" s="142"/>
      <c r="DN10" s="142"/>
      <c r="DO10" s="63">
        <f>'Mois 10'!DN62</f>
        <v>0</v>
      </c>
      <c r="DP10" s="142"/>
      <c r="DQ10" s="63">
        <f>'Mois 10'!DP62</f>
        <v>0</v>
      </c>
      <c r="DR10" s="142"/>
      <c r="DS10" s="63">
        <f>'Mois 10'!DR62</f>
        <v>0</v>
      </c>
      <c r="DT10" s="142"/>
      <c r="DU10" s="63">
        <f>'Mois 10'!DT62</f>
        <v>0</v>
      </c>
      <c r="DV10" s="63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P10+BJ10</f>
        <v>0</v>
      </c>
      <c r="DW10" s="63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P42+BJ42</f>
        <v>0</v>
      </c>
      <c r="DW42" s="63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SCH6+h9rkysh9jiiu6ODn5JBVMODYJxGP4f8OKVXT/yk1sPWn3Wttj9cZvraPOFpeOJVEN2KUE/VYgpr0BosFw==" saltValue="bCmhFK0i8YWsk/1PD6JXTQ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25" priority="1" stopIfTrue="1" operator="equal">
      <formula>"Bravo!!!"</formula>
    </cfRule>
    <cfRule type="cellIs" dxfId="24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horizontalDpi="300" verticalDpi="300" r:id="rId1"/>
  <headerFooter alignWithMargins="0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4:EC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K16" sqref="K16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3" x14ac:dyDescent="0.4">
      <c r="A4" s="225"/>
      <c r="B4" s="225"/>
      <c r="C4" s="225"/>
      <c r="D4" s="225"/>
      <c r="E4" s="225"/>
      <c r="F4" s="225"/>
    </row>
    <row r="5" spans="1:133" ht="21" customHeight="1" x14ac:dyDescent="0.6">
      <c r="A5" s="14"/>
      <c r="B5" s="14"/>
      <c r="C5" s="14"/>
      <c r="D5" s="3" t="s">
        <v>35</v>
      </c>
      <c r="E5" s="14"/>
      <c r="F5" s="14"/>
    </row>
    <row r="6" spans="1:133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3" ht="45.75" customHeight="1" thickBot="1" x14ac:dyDescent="0.45">
      <c r="F7" s="259" t="s">
        <v>36</v>
      </c>
      <c r="G7" s="260"/>
      <c r="H7" s="261" t="s">
        <v>37</v>
      </c>
      <c r="I7" s="231"/>
      <c r="J7" s="231"/>
      <c r="K7" s="260"/>
      <c r="L7" s="267" t="s">
        <v>38</v>
      </c>
      <c r="M7" s="253"/>
      <c r="N7" s="253"/>
      <c r="O7" s="253"/>
      <c r="P7" s="253"/>
      <c r="Q7" s="253"/>
      <c r="R7" s="253"/>
      <c r="S7" s="253"/>
      <c r="T7" s="253"/>
      <c r="U7" s="268"/>
      <c r="V7" s="231" t="s">
        <v>39</v>
      </c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60"/>
      <c r="AL7" s="26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5"/>
      <c r="BM7" s="235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60"/>
      <c r="DB7" s="231" t="s">
        <v>36</v>
      </c>
      <c r="DC7" s="231"/>
      <c r="DD7" s="231"/>
      <c r="DE7" s="231"/>
      <c r="DF7" s="231"/>
      <c r="DG7" s="231"/>
      <c r="DH7" s="231"/>
      <c r="DI7" s="260"/>
      <c r="DJ7" s="235" t="s">
        <v>41</v>
      </c>
      <c r="DK7" s="235"/>
      <c r="DL7" s="235"/>
      <c r="DM7" s="235"/>
      <c r="DN7" s="270" t="s">
        <v>37</v>
      </c>
      <c r="DO7" s="269"/>
      <c r="DP7" s="270" t="s">
        <v>42</v>
      </c>
      <c r="DQ7" s="235"/>
      <c r="DR7" s="235"/>
      <c r="DS7" s="269"/>
      <c r="DT7" s="235" t="s">
        <v>33</v>
      </c>
      <c r="DU7" s="251"/>
    </row>
    <row r="8" spans="1:133" s="18" customFormat="1" ht="52.5" customHeight="1" x14ac:dyDescent="0.35">
      <c r="A8" s="16"/>
      <c r="B8" s="186" t="s">
        <v>43</v>
      </c>
      <c r="C8" s="187"/>
      <c r="D8" s="187" t="s">
        <v>44</v>
      </c>
      <c r="E8" s="262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78" t="s">
        <v>15</v>
      </c>
      <c r="DW8" s="279"/>
      <c r="DX8" s="66" t="s">
        <v>91</v>
      </c>
      <c r="DY8" s="280" t="s">
        <v>92</v>
      </c>
      <c r="DZ8" s="280"/>
      <c r="EA8" s="280"/>
      <c r="EB8" s="41"/>
      <c r="EC8" s="42"/>
    </row>
    <row r="9" spans="1:133" s="23" customFormat="1" ht="16.5" customHeight="1" x14ac:dyDescent="0.35">
      <c r="A9" s="19"/>
      <c r="B9" s="20" t="s">
        <v>93</v>
      </c>
      <c r="C9" s="20" t="s">
        <v>94</v>
      </c>
      <c r="D9" s="187"/>
      <c r="E9" s="262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67" t="s">
        <v>95</v>
      </c>
      <c r="DW9" s="67" t="s">
        <v>96</v>
      </c>
      <c r="DX9" s="67"/>
      <c r="DY9" s="281"/>
      <c r="DZ9" s="281"/>
      <c r="EA9" s="281"/>
      <c r="EB9" s="43"/>
      <c r="EC9" s="44"/>
    </row>
    <row r="10" spans="1:133" x14ac:dyDescent="0.4">
      <c r="A10" s="24">
        <v>1</v>
      </c>
      <c r="B10" s="25"/>
      <c r="C10" s="25"/>
      <c r="D10" s="26" t="s">
        <v>97</v>
      </c>
      <c r="E10" s="25"/>
      <c r="F10" s="63">
        <f>'Mois 11'!F62</f>
        <v>0</v>
      </c>
      <c r="G10" s="142"/>
      <c r="H10" s="142"/>
      <c r="I10" s="63">
        <f>'Mois 11'!H62</f>
        <v>0</v>
      </c>
      <c r="J10" s="142"/>
      <c r="K10" s="63">
        <f>'Mois 11'!J62</f>
        <v>0</v>
      </c>
      <c r="L10" s="142"/>
      <c r="M10" s="63">
        <f>'Mois 11'!L62</f>
        <v>0</v>
      </c>
      <c r="N10" s="142"/>
      <c r="O10" s="63">
        <f>'Mois 11'!N62</f>
        <v>0</v>
      </c>
      <c r="P10" s="142"/>
      <c r="Q10" s="63">
        <f>'Mois 11'!P62</f>
        <v>0</v>
      </c>
      <c r="R10" s="142"/>
      <c r="S10" s="63">
        <f>'Mois 11'!R62</f>
        <v>0</v>
      </c>
      <c r="T10" s="142"/>
      <c r="U10" s="63">
        <f>'Mois 11'!T62</f>
        <v>0</v>
      </c>
      <c r="V10" s="142"/>
      <c r="W10" s="63">
        <f>'Mois 11'!V62</f>
        <v>0</v>
      </c>
      <c r="X10" s="142"/>
      <c r="Y10" s="63">
        <f>'Mois 11'!X62</f>
        <v>0</v>
      </c>
      <c r="Z10" s="142"/>
      <c r="AA10" s="63">
        <f>'Mois 11'!Z62</f>
        <v>0</v>
      </c>
      <c r="AB10" s="142"/>
      <c r="AC10" s="63">
        <f>'Mois 11'!AB62</f>
        <v>0</v>
      </c>
      <c r="AD10" s="142"/>
      <c r="AE10" s="63">
        <f>'Mois 11'!AD62</f>
        <v>0</v>
      </c>
      <c r="AF10" s="142"/>
      <c r="AG10" s="63">
        <f>'Mois 11'!AF62</f>
        <v>0</v>
      </c>
      <c r="AH10" s="142"/>
      <c r="AI10" s="63">
        <f>'Mois 11'!AH62</f>
        <v>0</v>
      </c>
      <c r="AJ10" s="142"/>
      <c r="AK10" s="63">
        <f>'Mois 11'!AJ62</f>
        <v>0</v>
      </c>
      <c r="AL10" s="63">
        <f>'Mois 11'!AL62</f>
        <v>0</v>
      </c>
      <c r="AM10" s="142"/>
      <c r="AN10" s="63">
        <f>'Mois 11'!AN62</f>
        <v>0</v>
      </c>
      <c r="AO10" s="142"/>
      <c r="AP10" s="63">
        <f>'Mois 11'!AP62</f>
        <v>0</v>
      </c>
      <c r="AQ10" s="142"/>
      <c r="AR10" s="63">
        <f>'Mois 11'!AR62</f>
        <v>0</v>
      </c>
      <c r="AS10" s="142"/>
      <c r="AT10" s="63">
        <f>'Mois 11'!AT62</f>
        <v>0</v>
      </c>
      <c r="AU10" s="142"/>
      <c r="AV10" s="63">
        <f>'Mois 11'!AV62</f>
        <v>0</v>
      </c>
      <c r="AW10" s="142"/>
      <c r="AX10" s="63">
        <f>'Mois 11'!AX62</f>
        <v>0</v>
      </c>
      <c r="AY10" s="142"/>
      <c r="AZ10" s="63">
        <f>'Mois 11'!AZ62</f>
        <v>0</v>
      </c>
      <c r="BA10" s="142"/>
      <c r="BB10" s="63">
        <f>'Mois 11'!BB62</f>
        <v>0</v>
      </c>
      <c r="BC10" s="142"/>
      <c r="BD10" s="63">
        <f>'Mois 11'!BD62</f>
        <v>0</v>
      </c>
      <c r="BE10" s="142"/>
      <c r="BF10" s="63">
        <f>'Mois 11'!BF62</f>
        <v>0</v>
      </c>
      <c r="BG10" s="142"/>
      <c r="BH10" s="63">
        <f>'Mois 11'!BH62</f>
        <v>0</v>
      </c>
      <c r="BI10" s="142"/>
      <c r="BJ10" s="63">
        <f>'Mois 11'!BJ62</f>
        <v>0</v>
      </c>
      <c r="BK10" s="142"/>
      <c r="BL10" s="63">
        <f>'Mois 11'!BL62</f>
        <v>0</v>
      </c>
      <c r="BM10" s="142"/>
      <c r="BN10" s="63">
        <f>'Mois 11'!BN62</f>
        <v>0</v>
      </c>
      <c r="BO10" s="142"/>
      <c r="BP10" s="63">
        <f>'Mois 11'!BP62</f>
        <v>0</v>
      </c>
      <c r="BQ10" s="142"/>
      <c r="BR10" s="63">
        <f>'Mois 11'!BR62</f>
        <v>0</v>
      </c>
      <c r="BS10" s="142"/>
      <c r="BT10" s="63">
        <f>'Mois 11'!BT62</f>
        <v>0</v>
      </c>
      <c r="BU10" s="142"/>
      <c r="BV10" s="63">
        <f>'Mois 11'!BV62</f>
        <v>0</v>
      </c>
      <c r="BW10" s="142"/>
      <c r="BX10" s="63">
        <f>'Mois 11'!BX62</f>
        <v>0</v>
      </c>
      <c r="BY10" s="142"/>
      <c r="BZ10" s="63">
        <f>'Mois 11'!BZ62</f>
        <v>0</v>
      </c>
      <c r="CA10" s="142"/>
      <c r="CB10" s="63">
        <f>'Mois 11'!CB62</f>
        <v>0</v>
      </c>
      <c r="CC10" s="142"/>
      <c r="CD10" s="63">
        <f>'Mois 11'!CD62</f>
        <v>0</v>
      </c>
      <c r="CE10" s="142"/>
      <c r="CF10" s="63">
        <f>'Mois 11'!CF62</f>
        <v>0</v>
      </c>
      <c r="CG10" s="142"/>
      <c r="CH10" s="63">
        <f>'Mois 11'!CH62</f>
        <v>0</v>
      </c>
      <c r="CI10" s="142"/>
      <c r="CJ10" s="63">
        <f>'Mois 11'!CJ62</f>
        <v>0</v>
      </c>
      <c r="CK10" s="142"/>
      <c r="CL10" s="63">
        <f>'Mois 11'!CL62</f>
        <v>0</v>
      </c>
      <c r="CM10" s="142"/>
      <c r="CN10" s="63">
        <f>'Mois 11'!CN62</f>
        <v>0</v>
      </c>
      <c r="CO10" s="142"/>
      <c r="CP10" s="68">
        <f>'Mois 11'!CP62</f>
        <v>0</v>
      </c>
      <c r="CQ10" s="144"/>
      <c r="CR10" s="68">
        <f>'Mois 11'!CR62</f>
        <v>0</v>
      </c>
      <c r="CS10" s="144"/>
      <c r="CT10" s="68">
        <f>'Mois 11'!CT62</f>
        <v>0</v>
      </c>
      <c r="CU10" s="144"/>
      <c r="CV10" s="68">
        <f>'Mois 11'!CV62</f>
        <v>0</v>
      </c>
      <c r="CW10" s="144"/>
      <c r="CX10" s="68">
        <f>'Mois 11'!CX62</f>
        <v>0</v>
      </c>
      <c r="CY10" s="144"/>
      <c r="CZ10" s="68">
        <f>'Mois 11'!CZ62</f>
        <v>0</v>
      </c>
      <c r="DA10" s="144"/>
      <c r="DB10" s="68">
        <f>'Mois 11'!DB62</f>
        <v>0</v>
      </c>
      <c r="DC10" s="144"/>
      <c r="DD10" s="68">
        <f>'Mois 11'!DD62</f>
        <v>0</v>
      </c>
      <c r="DE10" s="144"/>
      <c r="DF10" s="68">
        <f>'Mois 11'!DF62</f>
        <v>0</v>
      </c>
      <c r="DG10" s="144"/>
      <c r="DH10" s="68">
        <f>'Mois 11'!DH62</f>
        <v>0</v>
      </c>
      <c r="DI10" s="144"/>
      <c r="DJ10" s="68">
        <f>'Mois 11'!DJ62</f>
        <v>0</v>
      </c>
      <c r="DK10" s="144"/>
      <c r="DL10" s="68">
        <f>'Mois 11'!DL62</f>
        <v>0</v>
      </c>
      <c r="DM10" s="144"/>
      <c r="DN10" s="144"/>
      <c r="DO10" s="68">
        <f>'Mois 11'!DN62</f>
        <v>0</v>
      </c>
      <c r="DP10" s="144"/>
      <c r="DQ10" s="68">
        <f>'Mois 11'!DP62</f>
        <v>0</v>
      </c>
      <c r="DR10" s="144"/>
      <c r="DS10" s="68">
        <f>'Mois 11'!DR62</f>
        <v>0</v>
      </c>
      <c r="DT10" s="144"/>
      <c r="DU10" s="68">
        <f>'Mois 11'!DT62</f>
        <v>0</v>
      </c>
      <c r="DV10" s="68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DF10+BZ10+BP10+BJ10</f>
        <v>0</v>
      </c>
      <c r="DW10" s="68">
        <f t="shared" ref="DW10:DW41" si="1">G10+I10+K10+M10+O10++Q10+S10+U10+W10+Y10+AA10+AC10+AE10+AG10+AI10+AK10+AM10+AO10+AQ10+AS10+AU10+AW10+AY10+BA10+BC10+BE10+BI10+BG10+BM10+BO10+BS10+BU10+BW10+BY10+CC10+CE10+CG10+CI10+CK10+CM10+CO10+CQ10+CS10+CU10+CW10+CY10+DA10+DC10+DE10++DI10+DK10+DM10+DO10+DQ10+DS10+DU10+DG10+CA10+BQ10+BK10</f>
        <v>0</v>
      </c>
      <c r="DX10" s="69" t="str">
        <f>IF(DV10-DW10=0,"Bravo!!!","Débit n'égale pas crédit")</f>
        <v>Bravo!!!</v>
      </c>
      <c r="DY10" s="257"/>
      <c r="DZ10" s="257"/>
      <c r="EA10" s="257"/>
    </row>
    <row r="11" spans="1:133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8">
        <f t="shared" si="0"/>
        <v>0</v>
      </c>
      <c r="DW11" s="68">
        <f t="shared" si="1"/>
        <v>0</v>
      </c>
      <c r="DX11" s="69" t="str">
        <f t="shared" ref="DX11:DX59" si="2">IF(DV11-DW11=0,"Bravo!!!","Débit n'égale pas crédit")</f>
        <v>Bravo!!!</v>
      </c>
      <c r="DY11" s="244"/>
      <c r="DZ11" s="243"/>
      <c r="EA11" s="243"/>
    </row>
    <row r="12" spans="1:133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7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8">
        <f t="shared" si="0"/>
        <v>0</v>
      </c>
      <c r="DW12" s="68">
        <f t="shared" si="1"/>
        <v>0</v>
      </c>
      <c r="DX12" s="69" t="str">
        <f t="shared" si="2"/>
        <v>Bravo!!!</v>
      </c>
      <c r="DY12" s="243"/>
      <c r="DZ12" s="243"/>
      <c r="EA12" s="243"/>
    </row>
    <row r="13" spans="1:133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5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8">
        <f t="shared" si="0"/>
        <v>0</v>
      </c>
      <c r="DW13" s="68">
        <f t="shared" si="1"/>
        <v>0</v>
      </c>
      <c r="DX13" s="69" t="str">
        <f t="shared" si="2"/>
        <v>Bravo!!!</v>
      </c>
      <c r="DY13" s="243"/>
      <c r="DZ13" s="243"/>
      <c r="EA13" s="243"/>
    </row>
    <row r="14" spans="1:133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8">
        <f t="shared" si="0"/>
        <v>0</v>
      </c>
      <c r="DW14" s="68">
        <f t="shared" si="1"/>
        <v>0</v>
      </c>
      <c r="DX14" s="69" t="str">
        <f t="shared" si="2"/>
        <v>Bravo!!!</v>
      </c>
      <c r="DY14" s="243"/>
      <c r="DZ14" s="243"/>
      <c r="EA14" s="243"/>
    </row>
    <row r="15" spans="1:133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8">
        <f t="shared" si="0"/>
        <v>0</v>
      </c>
      <c r="DW15" s="68">
        <f t="shared" si="1"/>
        <v>0</v>
      </c>
      <c r="DX15" s="69" t="str">
        <f t="shared" si="2"/>
        <v>Bravo!!!</v>
      </c>
      <c r="DY15" s="243"/>
      <c r="DZ15" s="243"/>
      <c r="EA15" s="243"/>
    </row>
    <row r="16" spans="1:133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8">
        <f t="shared" si="0"/>
        <v>0</v>
      </c>
      <c r="DW16" s="68">
        <f t="shared" si="1"/>
        <v>0</v>
      </c>
      <c r="DX16" s="69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8">
        <f t="shared" si="0"/>
        <v>0</v>
      </c>
      <c r="DW17" s="68">
        <f t="shared" si="1"/>
        <v>0</v>
      </c>
      <c r="DX17" s="69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8">
        <f t="shared" si="0"/>
        <v>0</v>
      </c>
      <c r="DW18" s="68">
        <f t="shared" si="1"/>
        <v>0</v>
      </c>
      <c r="DX18" s="69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8">
        <f t="shared" si="0"/>
        <v>0</v>
      </c>
      <c r="DW19" s="68">
        <f t="shared" si="1"/>
        <v>0</v>
      </c>
      <c r="DX19" s="69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8">
        <f t="shared" si="0"/>
        <v>0</v>
      </c>
      <c r="DW20" s="68">
        <f t="shared" si="1"/>
        <v>0</v>
      </c>
      <c r="DX20" s="69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8">
        <f t="shared" si="0"/>
        <v>0</v>
      </c>
      <c r="DW21" s="68">
        <f t="shared" si="1"/>
        <v>0</v>
      </c>
      <c r="DX21" s="69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8">
        <f t="shared" si="0"/>
        <v>0</v>
      </c>
      <c r="DW22" s="68">
        <f t="shared" si="1"/>
        <v>0</v>
      </c>
      <c r="DX22" s="69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8">
        <f t="shared" si="0"/>
        <v>0</v>
      </c>
      <c r="DW23" s="68">
        <f t="shared" si="1"/>
        <v>0</v>
      </c>
      <c r="DX23" s="69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8">
        <f t="shared" si="0"/>
        <v>0</v>
      </c>
      <c r="DW24" s="68">
        <f t="shared" si="1"/>
        <v>0</v>
      </c>
      <c r="DX24" s="69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8">
        <f t="shared" si="0"/>
        <v>0</v>
      </c>
      <c r="DW25" s="68">
        <f t="shared" si="1"/>
        <v>0</v>
      </c>
      <c r="DX25" s="69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8">
        <f t="shared" si="0"/>
        <v>0</v>
      </c>
      <c r="DW26" s="68">
        <f t="shared" si="1"/>
        <v>0</v>
      </c>
      <c r="DX26" s="69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8">
        <f t="shared" si="0"/>
        <v>0</v>
      </c>
      <c r="DW27" s="68">
        <f t="shared" si="1"/>
        <v>0</v>
      </c>
      <c r="DX27" s="69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8">
        <f t="shared" si="0"/>
        <v>0</v>
      </c>
      <c r="DW28" s="68">
        <f t="shared" si="1"/>
        <v>0</v>
      </c>
      <c r="DX28" s="69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8">
        <f t="shared" si="0"/>
        <v>0</v>
      </c>
      <c r="DW29" s="68">
        <f t="shared" si="1"/>
        <v>0</v>
      </c>
      <c r="DX29" s="69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8">
        <f t="shared" si="0"/>
        <v>0</v>
      </c>
      <c r="DW30" s="68">
        <f t="shared" si="1"/>
        <v>0</v>
      </c>
      <c r="DX30" s="69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8">
        <f t="shared" si="0"/>
        <v>0</v>
      </c>
      <c r="DW31" s="68">
        <f t="shared" si="1"/>
        <v>0</v>
      </c>
      <c r="DX31" s="69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8">
        <f t="shared" si="0"/>
        <v>0</v>
      </c>
      <c r="DW32" s="68">
        <f t="shared" si="1"/>
        <v>0</v>
      </c>
      <c r="DX32" s="69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8">
        <f t="shared" si="0"/>
        <v>0</v>
      </c>
      <c r="DW33" s="68">
        <f t="shared" si="1"/>
        <v>0</v>
      </c>
      <c r="DX33" s="69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8">
        <f t="shared" si="0"/>
        <v>0</v>
      </c>
      <c r="DW34" s="68">
        <f t="shared" si="1"/>
        <v>0</v>
      </c>
      <c r="DX34" s="69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8">
        <f t="shared" si="0"/>
        <v>0</v>
      </c>
      <c r="DW35" s="68">
        <f t="shared" si="1"/>
        <v>0</v>
      </c>
      <c r="DX35" s="69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8">
        <f t="shared" si="0"/>
        <v>0</v>
      </c>
      <c r="DW36" s="68">
        <f t="shared" si="1"/>
        <v>0</v>
      </c>
      <c r="DX36" s="69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8">
        <f t="shared" si="0"/>
        <v>0</v>
      </c>
      <c r="DW37" s="68">
        <f t="shared" si="1"/>
        <v>0</v>
      </c>
      <c r="DX37" s="69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8">
        <f t="shared" si="0"/>
        <v>0</v>
      </c>
      <c r="DW38" s="68">
        <f t="shared" si="1"/>
        <v>0</v>
      </c>
      <c r="DX38" s="69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8">
        <f t="shared" si="0"/>
        <v>0</v>
      </c>
      <c r="DW39" s="68">
        <f t="shared" si="1"/>
        <v>0</v>
      </c>
      <c r="DX39" s="69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8">
        <f t="shared" si="0"/>
        <v>0</v>
      </c>
      <c r="DW40" s="68">
        <f t="shared" si="1"/>
        <v>0</v>
      </c>
      <c r="DX40" s="69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8">
        <f t="shared" si="0"/>
        <v>0</v>
      </c>
      <c r="DW41" s="68">
        <f t="shared" si="1"/>
        <v>0</v>
      </c>
      <c r="DX41" s="69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8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DF42+BZ42+BP42+BJ42</f>
        <v>0</v>
      </c>
      <c r="DW42" s="68">
        <f t="shared" ref="DW42:DW59" si="4">G42+I42+K42+M42+O42++Q42+S42+U42+W42+Y42+AA42+AC42+AE42+AG42+AI42+AK42+AM42+AO42+AQ42+AS42+AU42+AW42+AY42+BA42+BC42+BE42+BI42+BG42+BM42+BO42+BS42+BU42+BW42+BY42+CC42+CE42+CG42+CI42+CK42+CM42+CO42+CQ42+CS42+CU42+CW42+CY42+DA42+DC42+DE42++DI42+DK42+DM42+DO42+DQ42+DS42+DU42+DG42+CA42+BQ42+BK42</f>
        <v>0</v>
      </c>
      <c r="DX42" s="69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8">
        <f t="shared" si="3"/>
        <v>0</v>
      </c>
      <c r="DW43" s="68">
        <f t="shared" si="4"/>
        <v>0</v>
      </c>
      <c r="DX43" s="69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8">
        <f t="shared" si="3"/>
        <v>0</v>
      </c>
      <c r="DW44" s="68">
        <f t="shared" si="4"/>
        <v>0</v>
      </c>
      <c r="DX44" s="69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8">
        <f t="shared" si="3"/>
        <v>0</v>
      </c>
      <c r="DW45" s="68">
        <f t="shared" si="4"/>
        <v>0</v>
      </c>
      <c r="DX45" s="69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8">
        <f t="shared" si="3"/>
        <v>0</v>
      </c>
      <c r="DW46" s="68">
        <f t="shared" si="4"/>
        <v>0</v>
      </c>
      <c r="DX46" s="69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8">
        <f t="shared" si="3"/>
        <v>0</v>
      </c>
      <c r="DW47" s="68">
        <f t="shared" si="4"/>
        <v>0</v>
      </c>
      <c r="DX47" s="69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8">
        <f t="shared" si="3"/>
        <v>0</v>
      </c>
      <c r="DW48" s="68">
        <f t="shared" si="4"/>
        <v>0</v>
      </c>
      <c r="DX48" s="69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8">
        <f t="shared" si="3"/>
        <v>0</v>
      </c>
      <c r="DW49" s="68">
        <f t="shared" si="4"/>
        <v>0</v>
      </c>
      <c r="DX49" s="69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8">
        <f t="shared" si="3"/>
        <v>0</v>
      </c>
      <c r="DW50" s="68">
        <f t="shared" si="4"/>
        <v>0</v>
      </c>
      <c r="DX50" s="69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8">
        <f t="shared" si="3"/>
        <v>0</v>
      </c>
      <c r="DW51" s="68">
        <f t="shared" si="4"/>
        <v>0</v>
      </c>
      <c r="DX51" s="69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8">
        <f t="shared" si="3"/>
        <v>0</v>
      </c>
      <c r="DW52" s="68">
        <f t="shared" si="4"/>
        <v>0</v>
      </c>
      <c r="DX52" s="69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8">
        <f t="shared" si="3"/>
        <v>0</v>
      </c>
      <c r="DW53" s="68">
        <f t="shared" si="4"/>
        <v>0</v>
      </c>
      <c r="DX53" s="69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8">
        <f t="shared" si="3"/>
        <v>0</v>
      </c>
      <c r="DW54" s="68">
        <f t="shared" si="4"/>
        <v>0</v>
      </c>
      <c r="DX54" s="69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8">
        <f t="shared" si="3"/>
        <v>0</v>
      </c>
      <c r="DW55" s="68">
        <f t="shared" si="4"/>
        <v>0</v>
      </c>
      <c r="DX55" s="69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8">
        <f t="shared" si="3"/>
        <v>0</v>
      </c>
      <c r="DW56" s="68">
        <f t="shared" si="4"/>
        <v>0</v>
      </c>
      <c r="DX56" s="69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8">
        <f t="shared" si="3"/>
        <v>0</v>
      </c>
      <c r="DW57" s="68">
        <f t="shared" si="4"/>
        <v>0</v>
      </c>
      <c r="DX57" s="69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8">
        <f t="shared" si="3"/>
        <v>0</v>
      </c>
      <c r="DW58" s="68">
        <f t="shared" si="4"/>
        <v>0</v>
      </c>
      <c r="DX58" s="69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8">
        <f t="shared" si="3"/>
        <v>0</v>
      </c>
      <c r="DW59" s="68">
        <f t="shared" si="4"/>
        <v>0</v>
      </c>
      <c r="DX59" s="69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YExOiWWiZBk0MIPGkPnSMeq8GWCf2A7mvsE6ZSfTlGSlZMESPDvhrOnTaldI+ULHaWp/sWFnACynfBq2IB/jfw==" saltValue="Cqyic2JAP8HjBjsEsJMA/Q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AT62:AU62"/>
    <mergeCell ref="AV62:AW62"/>
    <mergeCell ref="AX62:AY62"/>
    <mergeCell ref="AZ62:BA62"/>
    <mergeCell ref="BB62:BC62"/>
    <mergeCell ref="DY45:EA45"/>
    <mergeCell ref="BF62:BG62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R62:DS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CV62:CW62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L8:DM8"/>
    <mergeCell ref="DT8:DU8"/>
    <mergeCell ref="DY17:EA17"/>
    <mergeCell ref="CZ8:DA8"/>
    <mergeCell ref="DY10:EA10"/>
    <mergeCell ref="DY11:EA11"/>
    <mergeCell ref="DY12:EA12"/>
    <mergeCell ref="DY13:EA13"/>
    <mergeCell ref="DY14:EA14"/>
    <mergeCell ref="DY15:EA15"/>
    <mergeCell ref="DY16:EA16"/>
    <mergeCell ref="DV8:DW8"/>
    <mergeCell ref="DH8:DI8"/>
    <mergeCell ref="DJ8:DK8"/>
    <mergeCell ref="DY8:EA9"/>
    <mergeCell ref="BT8:BU8"/>
    <mergeCell ref="BV8:BW8"/>
    <mergeCell ref="CT8:CU8"/>
    <mergeCell ref="CV8:CW8"/>
    <mergeCell ref="CX8:CY8"/>
    <mergeCell ref="DB8:DC8"/>
    <mergeCell ref="DD8:DE8"/>
    <mergeCell ref="DF8:DG8"/>
    <mergeCell ref="CR8:CS8"/>
    <mergeCell ref="CD62:CE62"/>
    <mergeCell ref="CJ62:CK62"/>
    <mergeCell ref="CR62:CS62"/>
    <mergeCell ref="CT62:CU62"/>
    <mergeCell ref="CF62:CG62"/>
    <mergeCell ref="CH62:CI62"/>
    <mergeCell ref="CL62:CM62"/>
    <mergeCell ref="CN62:CO62"/>
    <mergeCell ref="CP62:CQ62"/>
    <mergeCell ref="BD62:BE62"/>
    <mergeCell ref="BL62:BM62"/>
    <mergeCell ref="BR62:BS62"/>
    <mergeCell ref="BZ62:CA62"/>
    <mergeCell ref="BH62:BI62"/>
    <mergeCell ref="BN62:BO62"/>
    <mergeCell ref="BP62:BQ62"/>
    <mergeCell ref="BT62:BU62"/>
    <mergeCell ref="CB62:CC62"/>
    <mergeCell ref="BV62:BW62"/>
    <mergeCell ref="BX62:BY62"/>
    <mergeCell ref="BJ62:BK62"/>
    <mergeCell ref="AL6:DA6"/>
    <mergeCell ref="L7:U7"/>
    <mergeCell ref="V7:AK7"/>
    <mergeCell ref="AL7:DA7"/>
    <mergeCell ref="DB7:DI7"/>
    <mergeCell ref="DJ7:DM7"/>
    <mergeCell ref="DN7:DO7"/>
    <mergeCell ref="DP7:DS7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BD8:BE8"/>
    <mergeCell ref="BF8:BG8"/>
    <mergeCell ref="BH8:BI8"/>
    <mergeCell ref="BL8:BM8"/>
    <mergeCell ref="BN8:BO8"/>
    <mergeCell ref="BP8:BQ8"/>
    <mergeCell ref="L6:AK6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BX8:BY8"/>
    <mergeCell ref="BJ8:BK8"/>
    <mergeCell ref="BZ8:CA8"/>
    <mergeCell ref="CF8:CG8"/>
    <mergeCell ref="CH8:CI8"/>
    <mergeCell ref="CJ8:CK8"/>
    <mergeCell ref="CL8:CM8"/>
    <mergeCell ref="CN8:CO8"/>
    <mergeCell ref="CP8:CQ8"/>
    <mergeCell ref="BR8:BS8"/>
    <mergeCell ref="A66:D69"/>
    <mergeCell ref="F7:G7"/>
    <mergeCell ref="A4:F4"/>
    <mergeCell ref="H7:K7"/>
    <mergeCell ref="CB8:CC8"/>
    <mergeCell ref="CD8:CE8"/>
    <mergeCell ref="DN8:DO8"/>
    <mergeCell ref="DP8:DQ8"/>
    <mergeCell ref="DR8:DS8"/>
    <mergeCell ref="A62:E62"/>
    <mergeCell ref="F62:G62"/>
    <mergeCell ref="H62:I62"/>
    <mergeCell ref="J62:K62"/>
    <mergeCell ref="N62:O62"/>
    <mergeCell ref="R62:S62"/>
    <mergeCell ref="V62:W62"/>
    <mergeCell ref="AL62:AM62"/>
    <mergeCell ref="B8:C8"/>
    <mergeCell ref="D8:D9"/>
    <mergeCell ref="E8:E9"/>
    <mergeCell ref="F8:G8"/>
    <mergeCell ref="H8:I8"/>
    <mergeCell ref="J8:K8"/>
    <mergeCell ref="A60:E61"/>
  </mergeCells>
  <phoneticPr fontId="2" type="noConversion"/>
  <conditionalFormatting sqref="EK9:EK58">
    <cfRule type="cellIs" dxfId="23" priority="1" stopIfTrue="1" operator="equal">
      <formula>"Bravo!!!"</formula>
    </cfRule>
    <cfRule type="cellIs" dxfId="22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7:I76"/>
  <sheetViews>
    <sheetView workbookViewId="0"/>
  </sheetViews>
  <sheetFormatPr baseColWidth="10" defaultColWidth="11.46484375" defaultRowHeight="15" x14ac:dyDescent="0.4"/>
  <cols>
    <col min="1" max="1" width="11.46484375" style="2"/>
    <col min="2" max="2" width="33.86328125" style="2" bestFit="1" customWidth="1"/>
    <col min="3" max="3" width="31.1328125" style="2" customWidth="1"/>
    <col min="4" max="4" width="17.19921875" style="2" customWidth="1"/>
    <col min="5" max="5" width="17.53125" style="2" customWidth="1"/>
    <col min="6" max="7" width="11.46484375" style="2"/>
    <col min="8" max="8" width="14.796875" style="2" bestFit="1" customWidth="1"/>
    <col min="9" max="16384" width="11.46484375" style="2"/>
  </cols>
  <sheetData>
    <row r="7" spans="2:9" ht="22.5" x14ac:dyDescent="0.6">
      <c r="B7" s="3" t="s">
        <v>35</v>
      </c>
      <c r="D7" s="282" t="s">
        <v>101</v>
      </c>
      <c r="E7" s="282"/>
      <c r="F7" s="282"/>
    </row>
    <row r="8" spans="2:9" ht="23" customHeight="1" x14ac:dyDescent="0.4">
      <c r="B8" s="2" t="str">
        <f>'Mois 1'!D6</f>
        <v>1er janvier au 31 décembre 2023</v>
      </c>
    </row>
    <row r="10" spans="2:9" x14ac:dyDescent="0.4">
      <c r="B10" s="75"/>
      <c r="C10" s="75"/>
      <c r="D10" s="76" t="s">
        <v>95</v>
      </c>
      <c r="E10" s="76" t="s">
        <v>96</v>
      </c>
      <c r="F10" s="77"/>
      <c r="G10" s="77"/>
      <c r="H10" s="77"/>
      <c r="I10" s="77"/>
    </row>
    <row r="11" spans="2:9" ht="15" customHeight="1" x14ac:dyDescent="0.4">
      <c r="B11" s="78" t="str">
        <f>'Mois 1'!F8</f>
        <v>Encaisse</v>
      </c>
      <c r="C11" s="79"/>
      <c r="D11" s="80">
        <f>'Mois 12'!F62</f>
        <v>0</v>
      </c>
      <c r="E11" s="80"/>
      <c r="F11" s="77"/>
      <c r="G11" s="77"/>
      <c r="H11" s="81"/>
      <c r="I11" s="77"/>
    </row>
    <row r="12" spans="2:9" ht="15" customHeight="1" x14ac:dyDescent="0.4">
      <c r="B12" s="78" t="str">
        <f>'Mois 1'!DF8</f>
        <v>Comptes clients</v>
      </c>
      <c r="C12" s="79"/>
      <c r="D12" s="80">
        <f>'Mois 12'!DF62</f>
        <v>0</v>
      </c>
      <c r="E12" s="80"/>
      <c r="F12" s="77"/>
      <c r="G12" s="77"/>
      <c r="H12" s="77"/>
      <c r="I12" s="77"/>
    </row>
    <row r="13" spans="2:9" ht="15" customHeight="1" x14ac:dyDescent="0.4">
      <c r="B13" s="78" t="str">
        <f>'Mois 1'!DH8</f>
        <v>Stock</v>
      </c>
      <c r="C13" s="79"/>
      <c r="D13" s="80">
        <f>'Mois 12'!DH62</f>
        <v>0</v>
      </c>
      <c r="E13" s="80"/>
      <c r="F13" s="77"/>
      <c r="G13" s="77"/>
      <c r="H13" s="77"/>
      <c r="I13" s="77"/>
    </row>
    <row r="14" spans="2:9" ht="15" customHeight="1" x14ac:dyDescent="0.4">
      <c r="B14" s="78" t="str">
        <f>'Mois 1'!DJ8</f>
        <v>Immobilisations moyen terme</v>
      </c>
      <c r="C14" s="79"/>
      <c r="D14" s="80">
        <f>'Mois 12'!DJ62</f>
        <v>0</v>
      </c>
      <c r="E14" s="80"/>
      <c r="F14" s="77"/>
      <c r="G14" s="77"/>
      <c r="H14" s="77"/>
      <c r="I14" s="77"/>
    </row>
    <row r="15" spans="2:9" ht="15" customHeight="1" x14ac:dyDescent="0.4">
      <c r="B15" s="78" t="str">
        <f>'Mois 1'!DL8</f>
        <v>Immobilisations long terme</v>
      </c>
      <c r="C15" s="79"/>
      <c r="D15" s="80">
        <f>'Mois 12'!DL62</f>
        <v>0</v>
      </c>
      <c r="E15" s="80"/>
      <c r="F15" s="77"/>
      <c r="G15" s="77"/>
      <c r="H15" s="77"/>
      <c r="I15" s="77"/>
    </row>
    <row r="16" spans="2:9" ht="15" customHeight="1" x14ac:dyDescent="0.4">
      <c r="B16" s="78" t="str">
        <f>'Mois 1'!H8</f>
        <v>Marge de crédit</v>
      </c>
      <c r="C16" s="79"/>
      <c r="D16" s="80"/>
      <c r="E16" s="80">
        <f>'Mois 12'!H62</f>
        <v>0</v>
      </c>
      <c r="F16" s="77"/>
      <c r="G16" s="77"/>
      <c r="H16" s="77"/>
      <c r="I16" s="77"/>
    </row>
    <row r="17" spans="2:9" ht="15" customHeight="1" x14ac:dyDescent="0.4">
      <c r="B17" s="78" t="str">
        <f>'Mois 1'!J8</f>
        <v>Visa, Mastercard, etc.</v>
      </c>
      <c r="C17" s="79"/>
      <c r="D17" s="80"/>
      <c r="E17" s="80">
        <f>'Mois 12'!J62</f>
        <v>0</v>
      </c>
      <c r="F17" s="77"/>
      <c r="G17" s="77"/>
      <c r="H17" s="77"/>
      <c r="I17" s="77"/>
    </row>
    <row r="18" spans="2:9" ht="15" customHeight="1" x14ac:dyDescent="0.4">
      <c r="B18" s="78" t="str">
        <f>'Mois 1'!DN8</f>
        <v>Comptes fournisseurs</v>
      </c>
      <c r="C18" s="79"/>
      <c r="D18" s="80"/>
      <c r="E18" s="80">
        <f>'Mois 12'!DN62</f>
        <v>0</v>
      </c>
      <c r="F18" s="77"/>
      <c r="G18" s="77"/>
      <c r="H18" s="77"/>
      <c r="I18" s="77"/>
    </row>
    <row r="19" spans="2:9" ht="15" customHeight="1" x14ac:dyDescent="0.4">
      <c r="B19" s="78" t="str">
        <f>'Mois 1'!DP8</f>
        <v>Emprunt moyen terme</v>
      </c>
      <c r="C19" s="79"/>
      <c r="D19" s="80"/>
      <c r="E19" s="80">
        <f>'Mois 12'!DP62</f>
        <v>0</v>
      </c>
      <c r="F19" s="77"/>
      <c r="G19" s="77"/>
      <c r="H19" s="77"/>
      <c r="I19" s="77"/>
    </row>
    <row r="20" spans="2:9" ht="15" customHeight="1" x14ac:dyDescent="0.4">
      <c r="B20" s="78" t="str">
        <f>'Mois 1'!DR8</f>
        <v>Emprunt long terme</v>
      </c>
      <c r="C20" s="79"/>
      <c r="D20" s="80"/>
      <c r="E20" s="80">
        <f>'Mois 12'!DR62</f>
        <v>0</v>
      </c>
      <c r="F20" s="77"/>
      <c r="G20" s="77"/>
      <c r="H20" s="77"/>
      <c r="I20" s="77"/>
    </row>
    <row r="21" spans="2:9" ht="15" customHeight="1" x14ac:dyDescent="0.4">
      <c r="B21" s="78" t="str">
        <f>'Mois 1'!DT8</f>
        <v>Avoir du propriétaire</v>
      </c>
      <c r="C21" s="79"/>
      <c r="D21" s="80"/>
      <c r="E21" s="80">
        <f>'Mois 12'!DT62</f>
        <v>0</v>
      </c>
      <c r="F21" s="77"/>
      <c r="G21" s="77"/>
      <c r="H21" s="77"/>
      <c r="I21" s="77"/>
    </row>
    <row r="22" spans="2:9" ht="15" customHeight="1" x14ac:dyDescent="0.4">
      <c r="B22" s="78" t="str">
        <f>'Mois 1'!DB8</f>
        <v>TPS</v>
      </c>
      <c r="C22" s="79"/>
      <c r="D22" s="80">
        <f>'Mois 12'!DB62</f>
        <v>0</v>
      </c>
      <c r="E22" s="80"/>
      <c r="F22" s="77"/>
      <c r="G22" s="77"/>
      <c r="H22" s="77"/>
      <c r="I22" s="77"/>
    </row>
    <row r="23" spans="2:9" ht="15" customHeight="1" x14ac:dyDescent="0.4">
      <c r="B23" s="78" t="str">
        <f>'Mois 1'!DD8</f>
        <v>TVQ</v>
      </c>
      <c r="C23" s="79"/>
      <c r="D23" s="80">
        <f>'Mois 12'!DD62</f>
        <v>0</v>
      </c>
      <c r="E23" s="80"/>
      <c r="F23" s="77"/>
      <c r="G23" s="77"/>
      <c r="H23" s="77"/>
      <c r="I23" s="77"/>
    </row>
    <row r="24" spans="2:9" ht="15" customHeight="1" x14ac:dyDescent="0.4">
      <c r="B24" s="78" t="str">
        <f>'Mois 1'!L8</f>
        <v>Ventes à la ferme</v>
      </c>
      <c r="C24" s="79"/>
      <c r="D24" s="80"/>
      <c r="E24" s="80">
        <f>'Mois 12'!L62</f>
        <v>0</v>
      </c>
      <c r="F24" s="77"/>
      <c r="G24" s="77"/>
      <c r="H24" s="77"/>
      <c r="I24" s="77"/>
    </row>
    <row r="25" spans="2:9" ht="15" customHeight="1" x14ac:dyDescent="0.4">
      <c r="B25" s="78" t="str">
        <f>'Mois 1'!N8</f>
        <v>Ventes en panier</v>
      </c>
      <c r="C25" s="79"/>
      <c r="D25" s="80"/>
      <c r="E25" s="80">
        <f>'Mois 12'!N62</f>
        <v>0</v>
      </c>
      <c r="F25" s="77"/>
      <c r="G25" s="77"/>
      <c r="H25" s="77"/>
      <c r="I25" s="77"/>
    </row>
    <row r="26" spans="2:9" ht="15" customHeight="1" x14ac:dyDescent="0.4">
      <c r="B26" s="78" t="str">
        <f>'Mois 1'!P8</f>
        <v>Ventes sur le Web</v>
      </c>
      <c r="C26" s="79"/>
      <c r="D26" s="80"/>
      <c r="E26" s="80">
        <f>'Mois 12'!P62</f>
        <v>0</v>
      </c>
      <c r="F26" s="77"/>
      <c r="G26" s="77"/>
      <c r="H26" s="77"/>
      <c r="I26" s="77"/>
    </row>
    <row r="27" spans="2:9" ht="15" customHeight="1" x14ac:dyDescent="0.4">
      <c r="B27" s="78" t="str">
        <f>'Mois 1'!R8</f>
        <v>Ventes en marché public</v>
      </c>
      <c r="C27" s="79"/>
      <c r="D27" s="80"/>
      <c r="E27" s="80">
        <f>'Mois 12'!R62</f>
        <v>0</v>
      </c>
      <c r="F27" s="77"/>
      <c r="G27" s="77"/>
      <c r="H27" s="77"/>
      <c r="I27" s="77"/>
    </row>
    <row r="28" spans="2:9" ht="15" customHeight="1" x14ac:dyDescent="0.4">
      <c r="B28" s="78" t="str">
        <f>'Mois 1'!T8</f>
        <v>Ventes en épicerie</v>
      </c>
      <c r="C28" s="79"/>
      <c r="D28" s="80"/>
      <c r="E28" s="80">
        <f>'Mois 12'!T62</f>
        <v>0</v>
      </c>
      <c r="F28" s="77"/>
      <c r="G28" s="77"/>
      <c r="H28" s="77"/>
      <c r="I28" s="77"/>
    </row>
    <row r="29" spans="2:9" ht="15" customHeight="1" x14ac:dyDescent="0.4">
      <c r="B29" s="78" t="str">
        <f>'Mois 1'!V8</f>
        <v>Ventes de produits achetés</v>
      </c>
      <c r="C29" s="79"/>
      <c r="D29" s="80"/>
      <c r="E29" s="80">
        <f>'Mois 12'!V62</f>
        <v>0</v>
      </c>
      <c r="F29" s="77"/>
      <c r="G29" s="77"/>
      <c r="H29" s="77"/>
      <c r="I29" s="77"/>
    </row>
    <row r="30" spans="2:9" ht="15" customHeight="1" x14ac:dyDescent="0.4">
      <c r="B30" s="78" t="str">
        <f>'Mois 1'!X8</f>
        <v>Ventes d'autres produits de la ferme</v>
      </c>
      <c r="C30" s="79"/>
      <c r="D30" s="80"/>
      <c r="E30" s="80">
        <f>'Mois 12'!X62</f>
        <v>0</v>
      </c>
      <c r="F30" s="77"/>
      <c r="G30" s="77"/>
      <c r="H30" s="77"/>
      <c r="I30" s="77"/>
    </row>
    <row r="31" spans="2:9" ht="15" customHeight="1" x14ac:dyDescent="0.4">
      <c r="B31" s="78" t="str">
        <f>'Mois 1'!Z8</f>
        <v>Agri-investissement et Agri-Québec</v>
      </c>
      <c r="C31" s="79"/>
      <c r="D31" s="80"/>
      <c r="E31" s="80">
        <f>'Mois 12'!Z62</f>
        <v>0</v>
      </c>
      <c r="F31" s="77"/>
      <c r="G31" s="77"/>
      <c r="H31" s="77"/>
      <c r="I31" s="77"/>
    </row>
    <row r="32" spans="2:9" ht="15" customHeight="1" x14ac:dyDescent="0.4">
      <c r="B32" s="78" t="str">
        <f>'Mois 1'!AB8</f>
        <v>Locations diverses</v>
      </c>
      <c r="C32" s="79"/>
      <c r="D32" s="80"/>
      <c r="E32" s="80">
        <f>'Mois 12'!AB62</f>
        <v>0</v>
      </c>
      <c r="F32" s="77"/>
      <c r="G32" s="77"/>
      <c r="H32" s="77"/>
      <c r="I32" s="77"/>
    </row>
    <row r="33" spans="2:9" ht="15" customHeight="1" x14ac:dyDescent="0.4">
      <c r="B33" s="78" t="str">
        <f>'Mois 1'!AD8</f>
        <v>Travaux à forfait</v>
      </c>
      <c r="C33" s="79"/>
      <c r="D33" s="80"/>
      <c r="E33" s="80">
        <f>'Mois 12'!AD62</f>
        <v>0</v>
      </c>
      <c r="F33" s="77"/>
      <c r="G33" s="77"/>
      <c r="H33" s="77"/>
      <c r="I33" s="77"/>
    </row>
    <row r="34" spans="2:9" ht="15" customHeight="1" x14ac:dyDescent="0.4">
      <c r="B34" s="78" t="str">
        <f>'Mois 1'!AF8</f>
        <v>Remboursement intérêts</v>
      </c>
      <c r="C34" s="79"/>
      <c r="D34" s="80"/>
      <c r="E34" s="80">
        <f>'Mois 12'!AF62</f>
        <v>0</v>
      </c>
      <c r="F34" s="77"/>
      <c r="G34" s="77"/>
      <c r="H34" s="77"/>
      <c r="I34" s="77"/>
    </row>
    <row r="35" spans="2:9" ht="15" customHeight="1" x14ac:dyDescent="0.4">
      <c r="B35" s="78" t="str">
        <f>'Mois 1'!AH8</f>
        <v>Escomptes</v>
      </c>
      <c r="C35" s="79"/>
      <c r="D35" s="80"/>
      <c r="E35" s="80">
        <f>'Mois 12'!AH62</f>
        <v>0</v>
      </c>
      <c r="F35" s="77"/>
      <c r="G35" s="77"/>
      <c r="H35" s="77"/>
      <c r="I35" s="77"/>
    </row>
    <row r="36" spans="2:9" ht="15" customHeight="1" x14ac:dyDescent="0.4">
      <c r="B36" s="78" t="str">
        <f>'Mois 1'!AJ8</f>
        <v>Autres revenus</v>
      </c>
      <c r="C36" s="79"/>
      <c r="D36" s="80"/>
      <c r="E36" s="80">
        <f>'Mois 12'!AJ62</f>
        <v>0</v>
      </c>
      <c r="F36" s="77"/>
      <c r="G36" s="77"/>
      <c r="H36" s="77"/>
      <c r="I36" s="77"/>
    </row>
    <row r="37" spans="2:9" ht="15" customHeight="1" x14ac:dyDescent="0.4">
      <c r="B37" s="78" t="str">
        <f>'Mois 1'!AL8</f>
        <v>Semences et plants</v>
      </c>
      <c r="C37" s="79"/>
      <c r="D37" s="80">
        <f>'Mois 12'!AL62</f>
        <v>0</v>
      </c>
      <c r="E37" s="80"/>
      <c r="F37" s="77"/>
      <c r="G37" s="77"/>
      <c r="H37" s="77"/>
      <c r="I37" s="77"/>
    </row>
    <row r="38" spans="2:9" ht="15" customHeight="1" x14ac:dyDescent="0.4">
      <c r="B38" s="78" t="str">
        <f>'Mois 1'!AN8</f>
        <v>Fertilisation et amendements</v>
      </c>
      <c r="C38" s="79"/>
      <c r="D38" s="80">
        <f>'Mois 12'!AN62</f>
        <v>0</v>
      </c>
      <c r="E38" s="80"/>
      <c r="F38" s="77"/>
      <c r="G38" s="77"/>
      <c r="H38" s="77"/>
      <c r="I38" s="77"/>
    </row>
    <row r="39" spans="2:9" ht="15" customHeight="1" x14ac:dyDescent="0.4">
      <c r="B39" s="78" t="str">
        <f>'Mois 1'!AP8</f>
        <v>Phytoprotection</v>
      </c>
      <c r="C39" s="79"/>
      <c r="D39" s="80">
        <f>'Mois 12'!AP62</f>
        <v>0</v>
      </c>
      <c r="E39" s="80"/>
      <c r="F39" s="77"/>
      <c r="G39" s="77"/>
      <c r="H39" s="77"/>
      <c r="I39" s="77"/>
    </row>
    <row r="40" spans="2:9" ht="15" customHeight="1" x14ac:dyDescent="0.4">
      <c r="B40" s="78" t="str">
        <f>'Mois 1'!AR8</f>
        <v>Entretien machinerie et équipements</v>
      </c>
      <c r="C40" s="79"/>
      <c r="D40" s="80">
        <f>'Mois 12'!AR62</f>
        <v>0</v>
      </c>
      <c r="E40" s="80"/>
      <c r="F40" s="77"/>
      <c r="G40" s="77"/>
      <c r="H40" s="77"/>
      <c r="I40" s="77"/>
    </row>
    <row r="41" spans="2:9" ht="15" customHeight="1" x14ac:dyDescent="0.4">
      <c r="B41" s="78" t="str">
        <f>'Mois 1'!AT8</f>
        <v>Carburant, lubrifiants pour les équipements de la ferme</v>
      </c>
      <c r="C41" s="79"/>
      <c r="D41" s="80">
        <f>'Mois 12'!AT62</f>
        <v>0</v>
      </c>
      <c r="E41" s="80"/>
      <c r="F41" s="77"/>
      <c r="G41" s="77"/>
      <c r="H41" s="77"/>
      <c r="I41" s="77"/>
    </row>
    <row r="42" spans="2:9" ht="15" customHeight="1" x14ac:dyDescent="0.4">
      <c r="B42" s="78" t="str">
        <f>'Mois 1'!AV8</f>
        <v>Énergie serre (propane, biomasse, électricité)</v>
      </c>
      <c r="C42" s="79"/>
      <c r="D42" s="80">
        <f>'Mois 12'!AV62</f>
        <v>0</v>
      </c>
      <c r="E42" s="80"/>
      <c r="F42" s="77"/>
      <c r="G42" s="77"/>
      <c r="H42" s="77"/>
      <c r="I42" s="77"/>
    </row>
    <row r="43" spans="2:9" ht="15" customHeight="1" x14ac:dyDescent="0.4">
      <c r="B43" s="78" t="str">
        <f>'Mois 1'!AX8</f>
        <v>Travaux à forfait</v>
      </c>
      <c r="C43" s="79"/>
      <c r="D43" s="80">
        <f>'Mois 12'!AX62</f>
        <v>0</v>
      </c>
      <c r="E43" s="80"/>
      <c r="F43" s="77"/>
      <c r="G43" s="77"/>
      <c r="H43" s="77"/>
      <c r="I43" s="77"/>
    </row>
    <row r="44" spans="2:9" ht="15" customHeight="1" x14ac:dyDescent="0.4">
      <c r="B44" s="78" t="str">
        <f>'Mois 1'!AZ8</f>
        <v>Location d'équipements</v>
      </c>
      <c r="C44" s="79"/>
      <c r="D44" s="80">
        <f>'Mois 12'!AZ62</f>
        <v>0</v>
      </c>
      <c r="E44" s="80"/>
      <c r="F44" s="77"/>
      <c r="G44" s="77"/>
      <c r="H44" s="77"/>
      <c r="I44" s="77"/>
    </row>
    <row r="45" spans="2:9" ht="15" customHeight="1" x14ac:dyDescent="0.4">
      <c r="B45" s="78" t="str">
        <f>'Mois 1'!BB8</f>
        <v>Quincaillerie, outillages</v>
      </c>
      <c r="C45" s="79"/>
      <c r="D45" s="80">
        <f>'Mois 12'!BB62</f>
        <v>0</v>
      </c>
      <c r="E45" s="80"/>
      <c r="F45" s="77"/>
      <c r="G45" s="77"/>
      <c r="H45" s="77"/>
      <c r="I45" s="77"/>
    </row>
    <row r="46" spans="2:9" ht="15" customHeight="1" x14ac:dyDescent="0.4">
      <c r="B46" s="78" t="str">
        <f>'Mois 1'!BD8</f>
        <v>Approvisionnements (matériel cultural)</v>
      </c>
      <c r="C46" s="79"/>
      <c r="D46" s="80">
        <f>'Mois 12'!BD62</f>
        <v>0</v>
      </c>
      <c r="E46" s="80"/>
      <c r="F46" s="77"/>
      <c r="G46" s="77"/>
      <c r="H46" s="77"/>
      <c r="I46" s="77"/>
    </row>
    <row r="47" spans="2:9" ht="15" customHeight="1" x14ac:dyDescent="0.4">
      <c r="B47" s="78" t="str">
        <f>'Mois 1'!BF8</f>
        <v>Main d'œuvre de production</v>
      </c>
      <c r="C47" s="79"/>
      <c r="D47" s="80">
        <f>'Mois 12'!BF62</f>
        <v>0</v>
      </c>
      <c r="E47" s="80"/>
      <c r="F47" s="77"/>
      <c r="G47" s="77"/>
      <c r="H47" s="77"/>
      <c r="I47" s="77"/>
    </row>
    <row r="48" spans="2:9" ht="15" customHeight="1" x14ac:dyDescent="0.4">
      <c r="B48" s="78" t="str">
        <f>'Mois 1'!BH8</f>
        <v>Salaires permanents</v>
      </c>
      <c r="C48" s="79"/>
      <c r="D48" s="80">
        <f>'Mois 12'!BH62</f>
        <v>0</v>
      </c>
      <c r="E48" s="80"/>
      <c r="F48" s="77"/>
      <c r="G48" s="77"/>
      <c r="H48" s="77"/>
      <c r="I48" s="77"/>
    </row>
    <row r="49" spans="2:9" ht="15" customHeight="1" x14ac:dyDescent="0.4">
      <c r="B49" s="78" t="str">
        <f>'Mois 1'!BJ8</f>
        <v>Intérêts sur emprunts court terme et frais bancaires</v>
      </c>
      <c r="C49" s="79"/>
      <c r="D49" s="80">
        <f>'Mois 12'!BJ62</f>
        <v>0</v>
      </c>
      <c r="E49" s="80"/>
      <c r="F49" s="77"/>
      <c r="G49" s="77"/>
      <c r="H49" s="77"/>
      <c r="I49" s="77"/>
    </row>
    <row r="50" spans="2:9" ht="15" customHeight="1" x14ac:dyDescent="0.4">
      <c r="B50" s="78" t="str">
        <f>'Mois 1'!BL8</f>
        <v>Entretien bâtiments et fonds de terre</v>
      </c>
      <c r="C50" s="79"/>
      <c r="D50" s="80">
        <f>'Mois 12'!BL62</f>
        <v>0</v>
      </c>
      <c r="E50" s="80"/>
      <c r="F50" s="77"/>
      <c r="G50" s="77"/>
      <c r="H50" s="77"/>
      <c r="I50" s="77"/>
    </row>
    <row r="51" spans="2:9" ht="15" customHeight="1" x14ac:dyDescent="0.4">
      <c r="B51" s="78" t="str">
        <f>'Mois 1'!BN8</f>
        <v>Assurances</v>
      </c>
      <c r="C51" s="79"/>
      <c r="D51" s="80">
        <f>'Mois 12'!BN62</f>
        <v>0</v>
      </c>
      <c r="E51" s="80"/>
      <c r="F51" s="77"/>
      <c r="G51" s="77"/>
      <c r="H51" s="77"/>
      <c r="I51" s="77"/>
    </row>
    <row r="52" spans="2:9" ht="15" customHeight="1" x14ac:dyDescent="0.4">
      <c r="B52" s="78" t="str">
        <f>'Mois 1'!BP8</f>
        <v>Honoraires professionnels</v>
      </c>
      <c r="C52" s="79"/>
      <c r="D52" s="80">
        <f>'Mois 12'!BP62</f>
        <v>0</v>
      </c>
      <c r="E52" s="80"/>
      <c r="F52" s="77"/>
      <c r="G52" s="77"/>
      <c r="H52" s="77"/>
      <c r="I52" s="77"/>
    </row>
    <row r="53" spans="2:9" ht="15" customHeight="1" x14ac:dyDescent="0.4">
      <c r="B53" s="78" t="str">
        <f>'Mois 1'!BR8</f>
        <v>Formations et représentation</v>
      </c>
      <c r="C53" s="79"/>
      <c r="D53" s="80">
        <f>'Mois 12'!BR62</f>
        <v>0</v>
      </c>
      <c r="E53" s="80"/>
      <c r="F53" s="77"/>
      <c r="G53" s="77"/>
      <c r="H53" s="77"/>
      <c r="I53" s="77"/>
    </row>
    <row r="54" spans="2:9" ht="15" customHeight="1" x14ac:dyDescent="0.4">
      <c r="B54" s="78" t="str">
        <f>'Mois 1'!BT8</f>
        <v>Taxes foncières</v>
      </c>
      <c r="C54" s="79"/>
      <c r="D54" s="80">
        <f>'Mois 12'!BT62</f>
        <v>0</v>
      </c>
      <c r="E54" s="80"/>
      <c r="F54" s="77"/>
      <c r="G54" s="77"/>
      <c r="H54" s="77"/>
      <c r="I54" s="77"/>
    </row>
    <row r="55" spans="2:9" ht="15" customHeight="1" x14ac:dyDescent="0.4">
      <c r="B55" s="78" t="str">
        <f>'Mois 1'!BV8</f>
        <v>Impôts</v>
      </c>
      <c r="C55" s="79"/>
      <c r="D55" s="80">
        <f>'Mois 12'!BV62</f>
        <v>0</v>
      </c>
      <c r="E55" s="80"/>
      <c r="F55" s="77"/>
      <c r="G55" s="77"/>
      <c r="H55" s="77"/>
      <c r="I55" s="77"/>
    </row>
    <row r="56" spans="2:9" ht="15" customHeight="1" x14ac:dyDescent="0.4">
      <c r="B56" s="78" t="str">
        <f>'Mois 1'!BX8</f>
        <v>Location de terres et/ou bâtiments</v>
      </c>
      <c r="C56" s="79"/>
      <c r="D56" s="80">
        <f>'Mois 12'!BX62</f>
        <v>0</v>
      </c>
      <c r="E56" s="80"/>
      <c r="F56" s="77"/>
      <c r="G56" s="77"/>
      <c r="H56" s="77"/>
      <c r="I56" s="77"/>
    </row>
    <row r="57" spans="2:9" ht="15" customHeight="1" x14ac:dyDescent="0.4">
      <c r="B57" s="78" t="str">
        <f>'Mois 1'!BZ8</f>
        <v>Télécommunications</v>
      </c>
      <c r="C57" s="79"/>
      <c r="D57" s="80">
        <f>'Mois 12'!BZ62</f>
        <v>0</v>
      </c>
      <c r="E57" s="80"/>
      <c r="F57" s="77"/>
      <c r="G57" s="77"/>
      <c r="H57" s="77"/>
      <c r="I57" s="77"/>
    </row>
    <row r="58" spans="2:9" ht="15" customHeight="1" x14ac:dyDescent="0.4">
      <c r="B58" s="78" t="str">
        <f>'Mois 1'!CB8</f>
        <v>Fournitures de bureau</v>
      </c>
      <c r="C58" s="79"/>
      <c r="D58" s="80">
        <f>'Mois 12'!CB62</f>
        <v>0</v>
      </c>
      <c r="E58" s="80"/>
      <c r="F58" s="77"/>
      <c r="G58" s="77"/>
      <c r="H58" s="77"/>
      <c r="I58" s="77"/>
    </row>
    <row r="59" spans="2:9" ht="15" customHeight="1" x14ac:dyDescent="0.4">
      <c r="B59" s="78" t="str">
        <f>'Mois 1'!CD8</f>
        <v>Cotisations</v>
      </c>
      <c r="C59" s="79"/>
      <c r="D59" s="80">
        <f>'Mois 12'!CD62</f>
        <v>0</v>
      </c>
      <c r="E59" s="80"/>
      <c r="F59" s="77"/>
      <c r="G59" s="77"/>
      <c r="H59" s="77"/>
      <c r="I59" s="77"/>
    </row>
    <row r="60" spans="2:9" ht="15" customHeight="1" x14ac:dyDescent="0.4">
      <c r="B60" s="78" t="str">
        <f>'Mois 1'!CF8</f>
        <v>Électricité</v>
      </c>
      <c r="C60" s="79"/>
      <c r="D60" s="80">
        <f>'Mois 12'!CF62</f>
        <v>0</v>
      </c>
      <c r="E60" s="80"/>
      <c r="F60" s="77"/>
      <c r="G60" s="77"/>
      <c r="H60" s="77"/>
      <c r="I60" s="77"/>
    </row>
    <row r="61" spans="2:9" ht="15" customHeight="1" x14ac:dyDescent="0.4">
      <c r="B61" s="78" t="str">
        <f>'Mois 1'!CH8</f>
        <v>Intérêts MLT</v>
      </c>
      <c r="C61" s="79"/>
      <c r="D61" s="80">
        <f>'Mois 12'!CH62</f>
        <v>0</v>
      </c>
      <c r="E61" s="80"/>
      <c r="F61" s="77"/>
      <c r="G61" s="77"/>
      <c r="H61" s="77"/>
      <c r="I61" s="77"/>
    </row>
    <row r="62" spans="2:9" ht="15" customHeight="1" x14ac:dyDescent="0.4">
      <c r="B62" s="78" t="str">
        <f>'Mois 1'!CJ8</f>
        <v>Charges liées à d'autres productions</v>
      </c>
      <c r="C62" s="79"/>
      <c r="D62" s="80">
        <f>'Mois 12'!CJ62</f>
        <v>0</v>
      </c>
      <c r="E62" s="80"/>
      <c r="F62" s="77"/>
      <c r="G62" s="77"/>
      <c r="H62" s="77"/>
      <c r="I62" s="77"/>
    </row>
    <row r="63" spans="2:9" ht="15" customHeight="1" x14ac:dyDescent="0.4">
      <c r="B63" s="78" t="str">
        <f>'Mois 1'!CL8</f>
        <v>Achats de produits pour revente</v>
      </c>
      <c r="C63" s="79"/>
      <c r="D63" s="80">
        <f>'Mois 12'!CL62</f>
        <v>0</v>
      </c>
      <c r="E63" s="80"/>
      <c r="F63" s="77"/>
      <c r="G63" s="77"/>
      <c r="H63" s="77"/>
      <c r="I63" s="77"/>
    </row>
    <row r="64" spans="2:9" ht="15" customHeight="1" x14ac:dyDescent="0.4">
      <c r="B64" s="78" t="str">
        <f>'Mois 1'!CN8</f>
        <v>Marketing, publicité, site web</v>
      </c>
      <c r="C64" s="79"/>
      <c r="D64" s="80">
        <f>'Mois 12'!CN62</f>
        <v>0</v>
      </c>
      <c r="E64" s="80"/>
      <c r="F64" s="77"/>
      <c r="G64" s="77"/>
      <c r="H64" s="77"/>
      <c r="I64" s="77"/>
    </row>
    <row r="65" spans="2:9" ht="15" customHeight="1" x14ac:dyDescent="0.4">
      <c r="B65" s="78" t="str">
        <f>'Mois 1'!CP8</f>
        <v>Frais association et certification</v>
      </c>
      <c r="C65" s="79"/>
      <c r="D65" s="80">
        <f>'Mois 12'!CP62</f>
        <v>0</v>
      </c>
      <c r="E65" s="80"/>
      <c r="F65" s="77"/>
      <c r="G65" s="77"/>
      <c r="H65" s="77"/>
      <c r="I65" s="77"/>
    </row>
    <row r="66" spans="2:9" ht="15" customHeight="1" x14ac:dyDescent="0.4">
      <c r="B66" s="78" t="str">
        <f>'Mois 1'!CR8</f>
        <v>Frais de ventes et transport</v>
      </c>
      <c r="C66" s="79"/>
      <c r="D66" s="80">
        <f>'Mois 12'!CR62</f>
        <v>0</v>
      </c>
      <c r="E66" s="80"/>
      <c r="F66" s="77"/>
      <c r="G66" s="77"/>
      <c r="H66" s="77"/>
      <c r="I66" s="77"/>
    </row>
    <row r="67" spans="2:9" ht="15" customHeight="1" x14ac:dyDescent="0.4">
      <c r="B67" s="78" t="str">
        <f>'Mois 1'!CT8</f>
        <v>Entretien, carburant et immatriculattion des véhicules de livraison</v>
      </c>
      <c r="C67" s="79"/>
      <c r="D67" s="80">
        <f>'Mois 12'!CT62</f>
        <v>0</v>
      </c>
      <c r="E67" s="80"/>
      <c r="F67" s="77"/>
      <c r="G67" s="77"/>
      <c r="H67" s="77"/>
      <c r="I67" s="77"/>
    </row>
    <row r="68" spans="2:9" ht="15" customHeight="1" x14ac:dyDescent="0.4">
      <c r="B68" s="78" t="str">
        <f>'Mois 1'!CV8</f>
        <v>Emballages et contenants pour la mise en marché</v>
      </c>
      <c r="C68" s="79"/>
      <c r="D68" s="80">
        <f>'Mois 12'!CV62</f>
        <v>0</v>
      </c>
      <c r="E68" s="80"/>
      <c r="F68" s="77"/>
      <c r="G68" s="77"/>
      <c r="H68" s="77"/>
      <c r="I68" s="77"/>
    </row>
    <row r="69" spans="2:9" ht="15" customHeight="1" x14ac:dyDescent="0.4">
      <c r="B69" s="78" t="str">
        <f>'Mois 1'!CX8</f>
        <v>Administration</v>
      </c>
      <c r="C69" s="79"/>
      <c r="D69" s="80">
        <f>'Mois 12'!CX62</f>
        <v>0</v>
      </c>
      <c r="E69" s="80"/>
      <c r="F69" s="77"/>
      <c r="G69" s="77"/>
      <c r="H69" s="77"/>
      <c r="I69" s="77"/>
    </row>
    <row r="70" spans="2:9" ht="15" customHeight="1" x14ac:dyDescent="0.4">
      <c r="B70" s="78" t="str">
        <f>'Mois 1'!CZ8</f>
        <v>Divers</v>
      </c>
      <c r="C70" s="79"/>
      <c r="D70" s="80">
        <f>'Mois 12'!CZ62</f>
        <v>0</v>
      </c>
      <c r="E70" s="80"/>
      <c r="F70" s="77"/>
      <c r="G70" s="77"/>
      <c r="H70" s="77"/>
      <c r="I70" s="77"/>
    </row>
    <row r="71" spans="2:9" x14ac:dyDescent="0.4">
      <c r="B71" s="82"/>
      <c r="C71" s="82"/>
      <c r="D71" s="83"/>
      <c r="E71" s="83"/>
      <c r="F71" s="77"/>
      <c r="G71" s="77"/>
      <c r="H71" s="77"/>
      <c r="I71" s="77"/>
    </row>
    <row r="72" spans="2:9" ht="15.4" thickBot="1" x14ac:dyDescent="0.45">
      <c r="B72" s="84" t="s">
        <v>102</v>
      </c>
      <c r="C72" s="82"/>
      <c r="D72" s="85">
        <f>SUM(D11:D70)</f>
        <v>0</v>
      </c>
      <c r="E72" s="85">
        <f>SUM(E11:E70)</f>
        <v>0</v>
      </c>
      <c r="F72" s="77"/>
      <c r="G72" s="77"/>
      <c r="H72" s="77"/>
      <c r="I72" s="77"/>
    </row>
    <row r="73" spans="2:9" ht="15.4" thickTop="1" x14ac:dyDescent="0.4">
      <c r="B73" s="77"/>
      <c r="C73" s="77"/>
      <c r="D73" s="86"/>
      <c r="E73" s="86"/>
      <c r="F73" s="77"/>
      <c r="G73" s="77"/>
      <c r="H73" s="77"/>
      <c r="I73" s="77"/>
    </row>
    <row r="74" spans="2:9" x14ac:dyDescent="0.4">
      <c r="B74" s="77"/>
      <c r="C74" s="77"/>
      <c r="D74" s="77"/>
      <c r="E74" s="77"/>
      <c r="F74" s="77"/>
      <c r="G74" s="77"/>
      <c r="H74" s="77"/>
      <c r="I74" s="77"/>
    </row>
    <row r="75" spans="2:9" ht="18" customHeight="1" x14ac:dyDescent="0.4">
      <c r="B75" s="283" t="s">
        <v>100</v>
      </c>
      <c r="C75" s="284"/>
      <c r="D75" s="284"/>
      <c r="E75" s="284"/>
      <c r="F75" s="284"/>
      <c r="G75" s="284"/>
      <c r="H75" s="284"/>
      <c r="I75" s="284"/>
    </row>
    <row r="76" spans="2:9" x14ac:dyDescent="0.4">
      <c r="D76" s="6"/>
      <c r="E76" s="6"/>
    </row>
  </sheetData>
  <sheetProtection algorithmName="SHA-512" hashValue="gxKLA07T4iUoirmt7h9xMxfSQbNIEt1hzw0pvy9trwdBY3xgrVZBq1TQTOS+JuhxnO7jr86IrOjMMXr0tXQ9XA==" saltValue="5d5l7Rue17lUiOlEj962KQ==" spinCount="100000" sheet="1" objects="1" scenarios="1" formatCells="0" formatColumns="0"/>
  <mergeCells count="2">
    <mergeCell ref="D7:F7"/>
    <mergeCell ref="B75:I75"/>
  </mergeCells>
  <phoneticPr fontId="2" type="noConversion"/>
  <conditionalFormatting sqref="E72">
    <cfRule type="cellIs" dxfId="21" priority="1" stopIfTrue="1" operator="notEqual">
      <formula>$D$72</formula>
    </cfRule>
    <cfRule type="cellIs" dxfId="20" priority="2" stopIfTrue="1" operator="equal">
      <formula>$D$72</formula>
    </cfRule>
  </conditionalFormatting>
  <conditionalFormatting sqref="D72">
    <cfRule type="cellIs" dxfId="19" priority="3" stopIfTrue="1" operator="notEqual">
      <formula>$E$72</formula>
    </cfRule>
    <cfRule type="cellIs" dxfId="18" priority="4" stopIfTrue="1" operator="equal">
      <formula>$E$72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8:J31"/>
  <sheetViews>
    <sheetView workbookViewId="0"/>
  </sheetViews>
  <sheetFormatPr baseColWidth="10" defaultColWidth="10.796875" defaultRowHeight="12.75" x14ac:dyDescent="0.35"/>
  <cols>
    <col min="1" max="2" width="10.796875" style="4"/>
    <col min="3" max="3" width="30.53125" style="4" bestFit="1" customWidth="1"/>
    <col min="4" max="5" width="16.796875" style="4" customWidth="1"/>
    <col min="6" max="16384" width="10.796875" style="4"/>
  </cols>
  <sheetData>
    <row r="8" spans="2:7" ht="22.5" x14ac:dyDescent="0.6">
      <c r="B8" s="285" t="s">
        <v>35</v>
      </c>
      <c r="C8" s="285"/>
      <c r="D8" s="286" t="s">
        <v>103</v>
      </c>
      <c r="E8" s="282"/>
      <c r="F8" s="282"/>
      <c r="G8" s="282"/>
    </row>
    <row r="9" spans="2:7" ht="16.350000000000001" customHeight="1" x14ac:dyDescent="0.4">
      <c r="B9" s="5" t="str">
        <f>'Mois 1'!D6</f>
        <v>1er janvier au 31 décembre 2023</v>
      </c>
    </row>
    <row r="11" spans="2:7" ht="20.65" x14ac:dyDescent="0.6">
      <c r="C11" s="87" t="s">
        <v>19</v>
      </c>
      <c r="D11" s="88"/>
      <c r="E11" s="89"/>
    </row>
    <row r="12" spans="2:7" ht="15" customHeight="1" x14ac:dyDescent="0.4">
      <c r="C12" s="90" t="s">
        <v>20</v>
      </c>
      <c r="D12" s="91">
        <f>'Balance de vérification'!D11</f>
        <v>0</v>
      </c>
      <c r="E12" s="91"/>
    </row>
    <row r="13" spans="2:7" ht="15" customHeight="1" x14ac:dyDescent="0.4">
      <c r="C13" s="92" t="s">
        <v>21</v>
      </c>
      <c r="D13" s="93">
        <f>'Balance de vérification'!D22</f>
        <v>0</v>
      </c>
      <c r="E13" s="93"/>
    </row>
    <row r="14" spans="2:7" ht="15" customHeight="1" x14ac:dyDescent="0.4">
      <c r="C14" s="92" t="s">
        <v>22</v>
      </c>
      <c r="D14" s="93">
        <f>'Balance de vérification'!D23</f>
        <v>0</v>
      </c>
      <c r="E14" s="93"/>
    </row>
    <row r="15" spans="2:7" ht="15" customHeight="1" x14ac:dyDescent="0.4">
      <c r="C15" s="92" t="s">
        <v>23</v>
      </c>
      <c r="D15" s="93">
        <f>'Balance de vérification'!D12</f>
        <v>0</v>
      </c>
      <c r="E15" s="93"/>
    </row>
    <row r="16" spans="2:7" ht="15" customHeight="1" x14ac:dyDescent="0.4">
      <c r="C16" s="92" t="s">
        <v>24</v>
      </c>
      <c r="D16" s="93">
        <f>'Balance de vérification'!D13</f>
        <v>0</v>
      </c>
      <c r="E16" s="93"/>
    </row>
    <row r="17" spans="3:10" ht="15" customHeight="1" x14ac:dyDescent="0.4">
      <c r="C17" s="92" t="s">
        <v>25</v>
      </c>
      <c r="D17" s="93">
        <f>'Balance de vérification'!D14</f>
        <v>0</v>
      </c>
      <c r="E17" s="93"/>
    </row>
    <row r="18" spans="3:10" ht="15" customHeight="1" x14ac:dyDescent="0.4">
      <c r="C18" s="92" t="s">
        <v>26</v>
      </c>
      <c r="D18" s="93">
        <f>'Balance de vérification'!D15</f>
        <v>0</v>
      </c>
      <c r="E18" s="93"/>
    </row>
    <row r="19" spans="3:10" ht="15" customHeight="1" thickBot="1" x14ac:dyDescent="0.45">
      <c r="C19" s="94" t="s">
        <v>104</v>
      </c>
      <c r="D19" s="95"/>
      <c r="E19" s="96">
        <f>SUM(D12:D18)</f>
        <v>0</v>
      </c>
    </row>
    <row r="20" spans="3:10" ht="21" thickTop="1" x14ac:dyDescent="0.6">
      <c r="C20" s="87" t="s">
        <v>27</v>
      </c>
      <c r="D20" s="97"/>
      <c r="E20" s="98"/>
    </row>
    <row r="21" spans="3:10" ht="15" x14ac:dyDescent="0.4">
      <c r="C21" s="65" t="s">
        <v>28</v>
      </c>
      <c r="D21" s="93">
        <f>'Balance de vérification'!E16</f>
        <v>0</v>
      </c>
      <c r="E21" s="93"/>
    </row>
    <row r="22" spans="3:10" ht="15" x14ac:dyDescent="0.4">
      <c r="C22" s="65" t="str">
        <f>'Mois 1'!J8</f>
        <v>Visa, Mastercard, etc.</v>
      </c>
      <c r="D22" s="93">
        <f>'Balance de vérification'!E17</f>
        <v>0</v>
      </c>
      <c r="E22" s="93"/>
    </row>
    <row r="23" spans="3:10" ht="15" customHeight="1" x14ac:dyDescent="0.4">
      <c r="C23" s="92" t="s">
        <v>30</v>
      </c>
      <c r="D23" s="93">
        <f>'Balance de vérification'!E18</f>
        <v>0</v>
      </c>
      <c r="E23" s="93"/>
    </row>
    <row r="24" spans="3:10" ht="15" customHeight="1" x14ac:dyDescent="0.4">
      <c r="C24" s="92" t="s">
        <v>31</v>
      </c>
      <c r="D24" s="93">
        <f>'Balance de vérification'!E19</f>
        <v>0</v>
      </c>
      <c r="E24" s="93"/>
    </row>
    <row r="25" spans="3:10" ht="15" customHeight="1" x14ac:dyDescent="0.4">
      <c r="C25" s="92" t="s">
        <v>32</v>
      </c>
      <c r="D25" s="93">
        <f>'Balance de vérification'!E20</f>
        <v>0</v>
      </c>
      <c r="E25" s="93"/>
    </row>
    <row r="26" spans="3:10" ht="15" customHeight="1" x14ac:dyDescent="0.4">
      <c r="C26" s="94" t="s">
        <v>105</v>
      </c>
      <c r="D26" s="99"/>
      <c r="E26" s="100">
        <f>SUM(D21:D25)</f>
        <v>0</v>
      </c>
    </row>
    <row r="27" spans="3:10" ht="20.65" x14ac:dyDescent="0.6">
      <c r="C27" s="87" t="s">
        <v>33</v>
      </c>
      <c r="D27" s="101"/>
      <c r="E27" s="99"/>
    </row>
    <row r="28" spans="3:10" ht="15" x14ac:dyDescent="0.4">
      <c r="C28" s="92" t="s">
        <v>34</v>
      </c>
      <c r="D28" s="93">
        <f>'Balance de vérification'!E21+'État des résultats'!E63</f>
        <v>0</v>
      </c>
      <c r="E28" s="93"/>
    </row>
    <row r="29" spans="3:10" ht="15.4" thickBot="1" x14ac:dyDescent="0.45">
      <c r="C29" s="94" t="s">
        <v>106</v>
      </c>
      <c r="D29" s="95"/>
      <c r="E29" s="102">
        <f>E26+D28</f>
        <v>0</v>
      </c>
    </row>
    <row r="30" spans="3:10" ht="15.4" thickTop="1" x14ac:dyDescent="0.4">
      <c r="C30" s="2"/>
      <c r="D30" s="2"/>
      <c r="E30" s="2"/>
    </row>
    <row r="31" spans="3:10" ht="16.350000000000001" customHeight="1" x14ac:dyDescent="0.35">
      <c r="C31" s="287" t="s">
        <v>100</v>
      </c>
      <c r="D31" s="288"/>
      <c r="E31" s="288"/>
      <c r="F31" s="288"/>
      <c r="G31" s="288"/>
      <c r="H31" s="288"/>
      <c r="I31" s="288"/>
      <c r="J31" s="288"/>
    </row>
  </sheetData>
  <sheetProtection algorithmName="SHA-512" hashValue="JptsoP46o12d+mJo4OYUZ2mr46KZux4nVhwqt1b6/eLuaQt9BXhQ+ro//dbzBo5IZMRijzN06VeFpwzwi5Ywpg==" saltValue="oEcsEMf2NRlOBkyQDlmTSw==" spinCount="100000" sheet="1" objects="1" scenarios="1" formatCells="0" formatColumns="0"/>
  <mergeCells count="3">
    <mergeCell ref="B8:C8"/>
    <mergeCell ref="D8:G8"/>
    <mergeCell ref="C31:J31"/>
  </mergeCells>
  <phoneticPr fontId="2" type="noConversion"/>
  <conditionalFormatting sqref="C31:E31">
    <cfRule type="cellIs" dxfId="17" priority="1" stopIfTrue="1" operator="equal">
      <formula>"Bravo!!!"</formula>
    </cfRule>
    <cfRule type="cellIs" dxfId="16" priority="2" stopIfTrue="1" operator="equal">
      <formula>"Meilleure chance la prochaine fois..."</formula>
    </cfRule>
  </conditionalFormatting>
  <conditionalFormatting sqref="E19">
    <cfRule type="cellIs" dxfId="15" priority="3" stopIfTrue="1" operator="equal">
      <formula>$E$29</formula>
    </cfRule>
    <cfRule type="cellIs" dxfId="14" priority="4" stopIfTrue="1" operator="notEqual">
      <formula>$E$29</formula>
    </cfRule>
  </conditionalFormatting>
  <conditionalFormatting sqref="E29">
    <cfRule type="cellIs" dxfId="13" priority="5" stopIfTrue="1" operator="equal">
      <formula>$E$19</formula>
    </cfRule>
    <cfRule type="cellIs" dxfId="12" priority="6" stopIfTrue="1" operator="notEqual">
      <formula>$E$19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I3"/>
  <sheetViews>
    <sheetView zoomScale="90" zoomScaleNormal="90" workbookViewId="0"/>
  </sheetViews>
  <sheetFormatPr baseColWidth="10" defaultColWidth="11.53125" defaultRowHeight="17.25" x14ac:dyDescent="0.45"/>
  <cols>
    <col min="1" max="16384" width="11.53125" style="1"/>
  </cols>
  <sheetData>
    <row r="3" spans="2:9" ht="18" x14ac:dyDescent="0.55000000000000004">
      <c r="B3" s="178" t="s">
        <v>7</v>
      </c>
      <c r="C3" s="178"/>
      <c r="D3" s="178"/>
      <c r="E3" s="178"/>
      <c r="F3" s="178"/>
      <c r="G3" s="178"/>
      <c r="H3" s="179"/>
      <c r="I3" s="179"/>
    </row>
  </sheetData>
  <sheetProtection algorithmName="SHA-512" hashValue="i3eeZpGyTAtEi4AMG9/gGoQVD7itQxerpifrsTAo4jjUS+0V3BBLh5sxIr4c9tEn2vqJPyJ5QB8yAMg7uULJKQ==" saltValue="+RNFw2L6X6v0BNuWKk1pJA==" spinCount="100000" sheet="1" objects="1" scenarios="1"/>
  <mergeCells count="1">
    <mergeCell ref="B3:I3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8:I73"/>
  <sheetViews>
    <sheetView zoomScaleNormal="100" workbookViewId="0"/>
  </sheetViews>
  <sheetFormatPr baseColWidth="10" defaultColWidth="10.796875" defaultRowHeight="12.75" x14ac:dyDescent="0.35"/>
  <cols>
    <col min="1" max="1" width="10.796875" style="122"/>
    <col min="2" max="2" width="33.86328125" style="122" bestFit="1" customWidth="1"/>
    <col min="3" max="3" width="33.19921875" style="122" customWidth="1"/>
    <col min="4" max="4" width="17.1328125" style="122" customWidth="1"/>
    <col min="5" max="5" width="12.53125" style="155" customWidth="1"/>
    <col min="6" max="6" width="17" style="122" customWidth="1"/>
    <col min="7" max="16384" width="10.796875" style="122"/>
  </cols>
  <sheetData>
    <row r="8" spans="2:9" ht="22.5" x14ac:dyDescent="0.6">
      <c r="B8" s="157" t="s">
        <v>35</v>
      </c>
      <c r="D8" s="292" t="s">
        <v>107</v>
      </c>
      <c r="E8" s="293"/>
      <c r="F8" s="293"/>
    </row>
    <row r="9" spans="2:9" ht="23.45" customHeight="1" x14ac:dyDescent="0.4">
      <c r="B9" s="77" t="str">
        <f>'Mois 1'!D6</f>
        <v>1er janvier au 31 décembre 2023</v>
      </c>
    </row>
    <row r="11" spans="2:9" ht="17.649999999999999" x14ac:dyDescent="0.5">
      <c r="B11" s="103" t="s">
        <v>108</v>
      </c>
      <c r="C11" s="88"/>
      <c r="D11" s="104" t="s">
        <v>109</v>
      </c>
      <c r="E11" s="104" t="s">
        <v>110</v>
      </c>
      <c r="F11" s="158"/>
      <c r="G11" s="159"/>
      <c r="H11" s="158"/>
      <c r="I11" s="159"/>
    </row>
    <row r="12" spans="2:9" ht="15" x14ac:dyDescent="0.4">
      <c r="B12" s="156" t="str">
        <f>'Balance de vérification'!B24</f>
        <v>Ventes à la ferme</v>
      </c>
      <c r="C12" s="89"/>
      <c r="D12" s="105">
        <f>'Balance de vérification'!E24</f>
        <v>0</v>
      </c>
      <c r="E12" s="106" t="e">
        <f t="shared" ref="E12:E24" si="0">D12/$E$25</f>
        <v>#DIV/0!</v>
      </c>
      <c r="F12" s="160"/>
      <c r="G12" s="161"/>
      <c r="H12" s="160"/>
      <c r="I12" s="161"/>
    </row>
    <row r="13" spans="2:9" ht="15" x14ac:dyDescent="0.4">
      <c r="B13" s="156" t="str">
        <f>'Balance de vérification'!B25</f>
        <v>Ventes en panier</v>
      </c>
      <c r="C13" s="89"/>
      <c r="D13" s="105">
        <f>'Balance de vérification'!E25</f>
        <v>0</v>
      </c>
      <c r="E13" s="106" t="e">
        <f t="shared" si="0"/>
        <v>#DIV/0!</v>
      </c>
      <c r="F13" s="160"/>
      <c r="G13" s="161"/>
      <c r="H13" s="160"/>
      <c r="I13" s="161"/>
    </row>
    <row r="14" spans="2:9" ht="15" x14ac:dyDescent="0.4">
      <c r="B14" s="156" t="str">
        <f>'Balance de vérification'!B26</f>
        <v>Ventes sur le Web</v>
      </c>
      <c r="C14" s="89"/>
      <c r="D14" s="105">
        <f>'Balance de vérification'!E26</f>
        <v>0</v>
      </c>
      <c r="E14" s="106" t="e">
        <f t="shared" si="0"/>
        <v>#DIV/0!</v>
      </c>
      <c r="F14" s="160"/>
      <c r="G14" s="161"/>
      <c r="H14" s="160"/>
      <c r="I14" s="161"/>
    </row>
    <row r="15" spans="2:9" ht="15" x14ac:dyDescent="0.4">
      <c r="B15" s="156" t="str">
        <f>'Balance de vérification'!B27</f>
        <v>Ventes en marché public</v>
      </c>
      <c r="C15" s="89"/>
      <c r="D15" s="105">
        <f>'Balance de vérification'!E27</f>
        <v>0</v>
      </c>
      <c r="E15" s="106" t="e">
        <f t="shared" si="0"/>
        <v>#DIV/0!</v>
      </c>
      <c r="F15" s="160"/>
      <c r="G15" s="161"/>
      <c r="H15" s="160"/>
      <c r="I15" s="161"/>
    </row>
    <row r="16" spans="2:9" ht="15" x14ac:dyDescent="0.4">
      <c r="B16" s="156" t="str">
        <f>'Balance de vérification'!B28</f>
        <v>Ventes en épicerie</v>
      </c>
      <c r="C16" s="89"/>
      <c r="D16" s="105">
        <f>'Balance de vérification'!E28</f>
        <v>0</v>
      </c>
      <c r="E16" s="106" t="e">
        <f t="shared" si="0"/>
        <v>#DIV/0!</v>
      </c>
      <c r="F16" s="159"/>
      <c r="G16" s="159"/>
      <c r="H16" s="159"/>
      <c r="I16" s="159"/>
    </row>
    <row r="17" spans="2:9" ht="15" x14ac:dyDescent="0.4">
      <c r="B17" s="156" t="str">
        <f>'Balance de vérification'!B29</f>
        <v>Ventes de produits achetés</v>
      </c>
      <c r="C17" s="89"/>
      <c r="D17" s="105">
        <f>'Balance de vérification'!E29</f>
        <v>0</v>
      </c>
      <c r="E17" s="106" t="e">
        <f t="shared" si="0"/>
        <v>#DIV/0!</v>
      </c>
      <c r="F17" s="159"/>
      <c r="G17" s="159"/>
      <c r="H17" s="159"/>
      <c r="I17" s="159"/>
    </row>
    <row r="18" spans="2:9" ht="15" x14ac:dyDescent="0.4">
      <c r="B18" s="156" t="str">
        <f>'Balance de vérification'!B30</f>
        <v>Ventes d'autres produits de la ferme</v>
      </c>
      <c r="C18" s="89"/>
      <c r="D18" s="105">
        <f>'Balance de vérification'!E30</f>
        <v>0</v>
      </c>
      <c r="E18" s="106" t="e">
        <f t="shared" si="0"/>
        <v>#DIV/0!</v>
      </c>
      <c r="F18" s="160"/>
      <c r="G18" s="161"/>
      <c r="H18" s="160"/>
      <c r="I18" s="161"/>
    </row>
    <row r="19" spans="2:9" ht="15" x14ac:dyDescent="0.4">
      <c r="B19" s="156" t="str">
        <f>'Balance de vérification'!B31</f>
        <v>Agri-investissement et Agri-Québec</v>
      </c>
      <c r="C19" s="89"/>
      <c r="D19" s="105">
        <f>'Balance de vérification'!E31</f>
        <v>0</v>
      </c>
      <c r="E19" s="106" t="e">
        <f t="shared" si="0"/>
        <v>#DIV/0!</v>
      </c>
      <c r="F19" s="159"/>
      <c r="G19" s="159"/>
      <c r="H19" s="159"/>
      <c r="I19" s="159"/>
    </row>
    <row r="20" spans="2:9" ht="15" x14ac:dyDescent="0.4">
      <c r="B20" s="156" t="str">
        <f>'Balance de vérification'!B32</f>
        <v>Locations diverses</v>
      </c>
      <c r="C20" s="89"/>
      <c r="D20" s="105">
        <f>'Balance de vérification'!E32</f>
        <v>0</v>
      </c>
      <c r="E20" s="106" t="e">
        <f t="shared" si="0"/>
        <v>#DIV/0!</v>
      </c>
      <c r="F20" s="162"/>
      <c r="G20" s="161"/>
      <c r="H20" s="159"/>
      <c r="I20" s="159"/>
    </row>
    <row r="21" spans="2:9" ht="15" x14ac:dyDescent="0.4">
      <c r="B21" s="156" t="str">
        <f>'Balance de vérification'!B33</f>
        <v>Travaux à forfait</v>
      </c>
      <c r="C21" s="89"/>
      <c r="D21" s="105">
        <f>'Balance de vérification'!E33</f>
        <v>0</v>
      </c>
      <c r="E21" s="106" t="e">
        <f t="shared" si="0"/>
        <v>#DIV/0!</v>
      </c>
      <c r="F21" s="162"/>
      <c r="G21" s="161"/>
      <c r="H21" s="159"/>
      <c r="I21" s="159"/>
    </row>
    <row r="22" spans="2:9" ht="15" x14ac:dyDescent="0.4">
      <c r="B22" s="156" t="str">
        <f>'Balance de vérification'!B34</f>
        <v>Remboursement intérêts</v>
      </c>
      <c r="C22" s="89"/>
      <c r="D22" s="105">
        <f>'Balance de vérification'!E34</f>
        <v>0</v>
      </c>
      <c r="E22" s="106" t="e">
        <f t="shared" si="0"/>
        <v>#DIV/0!</v>
      </c>
      <c r="F22" s="159"/>
      <c r="G22" s="159"/>
      <c r="H22" s="159"/>
      <c r="I22" s="159"/>
    </row>
    <row r="23" spans="2:9" ht="15" x14ac:dyDescent="0.4">
      <c r="B23" s="156" t="str">
        <f>'Balance de vérification'!B35</f>
        <v>Escomptes</v>
      </c>
      <c r="C23" s="89"/>
      <c r="D23" s="105">
        <f>'Balance de vérification'!E35</f>
        <v>0</v>
      </c>
      <c r="E23" s="106" t="e">
        <f t="shared" si="0"/>
        <v>#DIV/0!</v>
      </c>
      <c r="F23" s="159"/>
      <c r="G23" s="159"/>
      <c r="H23" s="159"/>
      <c r="I23" s="159"/>
    </row>
    <row r="24" spans="2:9" ht="15" x14ac:dyDescent="0.4">
      <c r="B24" s="156" t="str">
        <f>'Balance de vérification'!B36</f>
        <v>Autres revenus</v>
      </c>
      <c r="C24" s="89"/>
      <c r="D24" s="105">
        <f>'Balance de vérification'!E36</f>
        <v>0</v>
      </c>
      <c r="E24" s="106" t="e">
        <f t="shared" si="0"/>
        <v>#DIV/0!</v>
      </c>
      <c r="F24" s="159"/>
      <c r="G24" s="159"/>
      <c r="H24" s="159"/>
      <c r="I24" s="159"/>
    </row>
    <row r="25" spans="2:9" s="164" customFormat="1" ht="15" x14ac:dyDescent="0.4">
      <c r="B25" s="107" t="s">
        <v>111</v>
      </c>
      <c r="C25" s="108"/>
      <c r="D25" s="109"/>
      <c r="E25" s="110">
        <f>SUM(D12:D24)</f>
        <v>0</v>
      </c>
      <c r="F25" s="163"/>
      <c r="G25" s="163"/>
      <c r="H25" s="163"/>
      <c r="I25" s="163"/>
    </row>
    <row r="26" spans="2:9" ht="17.649999999999999" x14ac:dyDescent="0.5">
      <c r="B26" s="103" t="s">
        <v>112</v>
      </c>
      <c r="C26" s="88"/>
      <c r="D26" s="111"/>
      <c r="E26" s="112"/>
      <c r="F26" s="159"/>
      <c r="G26" s="159"/>
      <c r="H26" s="159"/>
      <c r="I26" s="159"/>
    </row>
    <row r="27" spans="2:9" ht="15.6" customHeight="1" x14ac:dyDescent="0.4">
      <c r="B27" s="156" t="str">
        <f>'Balance de vérification'!B37</f>
        <v>Semences et plants</v>
      </c>
      <c r="C27" s="89"/>
      <c r="D27" s="113">
        <f>'Balance de vérification'!D37</f>
        <v>0</v>
      </c>
      <c r="E27" s="106" t="e">
        <f t="shared" ref="E27:E60" si="1">D27/$E$61</f>
        <v>#DIV/0!</v>
      </c>
      <c r="F27" s="165"/>
      <c r="G27" s="161"/>
      <c r="H27" s="159"/>
      <c r="I27" s="159"/>
    </row>
    <row r="28" spans="2:9" ht="16.350000000000001" customHeight="1" x14ac:dyDescent="0.4">
      <c r="B28" s="156" t="str">
        <f>'Balance de vérification'!B38</f>
        <v>Fertilisation et amendements</v>
      </c>
      <c r="C28" s="89"/>
      <c r="D28" s="113">
        <f>'Balance de vérification'!D38</f>
        <v>0</v>
      </c>
      <c r="E28" s="106" t="e">
        <f t="shared" si="1"/>
        <v>#DIV/0!</v>
      </c>
      <c r="F28" s="165"/>
      <c r="G28" s="161"/>
      <c r="H28" s="159"/>
      <c r="I28" s="159"/>
    </row>
    <row r="29" spans="2:9" ht="16.350000000000001" customHeight="1" x14ac:dyDescent="0.4">
      <c r="B29" s="156" t="str">
        <f>'Balance de vérification'!B39</f>
        <v>Phytoprotection</v>
      </c>
      <c r="C29" s="89"/>
      <c r="D29" s="113">
        <f>'Balance de vérification'!D39</f>
        <v>0</v>
      </c>
      <c r="E29" s="106" t="e">
        <f t="shared" si="1"/>
        <v>#DIV/0!</v>
      </c>
      <c r="F29" s="165"/>
      <c r="G29" s="161"/>
      <c r="H29" s="159"/>
      <c r="I29" s="159"/>
    </row>
    <row r="30" spans="2:9" ht="16.350000000000001" customHeight="1" x14ac:dyDescent="0.4">
      <c r="B30" s="156" t="str">
        <f>'Balance de vérification'!B40</f>
        <v>Entretien machinerie et équipements</v>
      </c>
      <c r="C30" s="89"/>
      <c r="D30" s="113">
        <f>'Balance de vérification'!D40</f>
        <v>0</v>
      </c>
      <c r="E30" s="106" t="e">
        <f t="shared" si="1"/>
        <v>#DIV/0!</v>
      </c>
      <c r="F30" s="165"/>
      <c r="G30" s="161"/>
      <c r="H30" s="159"/>
      <c r="I30" s="159"/>
    </row>
    <row r="31" spans="2:9" ht="16.350000000000001" customHeight="1" x14ac:dyDescent="0.4">
      <c r="B31" s="156" t="str">
        <f>'Balance de vérification'!B41</f>
        <v>Carburant, lubrifiants pour les équipements de la ferme</v>
      </c>
      <c r="C31" s="89"/>
      <c r="D31" s="113">
        <f>'Balance de vérification'!D41</f>
        <v>0</v>
      </c>
      <c r="E31" s="106" t="e">
        <f t="shared" si="1"/>
        <v>#DIV/0!</v>
      </c>
      <c r="F31" s="160"/>
      <c r="G31" s="161"/>
      <c r="H31" s="159"/>
      <c r="I31" s="159"/>
    </row>
    <row r="32" spans="2:9" ht="16.350000000000001" customHeight="1" x14ac:dyDescent="0.4">
      <c r="B32" s="156" t="str">
        <f>'Balance de vérification'!B42</f>
        <v>Énergie serre (propane, biomasse, électricité)</v>
      </c>
      <c r="C32" s="89"/>
      <c r="D32" s="113">
        <f>'Balance de vérification'!D42</f>
        <v>0</v>
      </c>
      <c r="E32" s="106" t="e">
        <f t="shared" si="1"/>
        <v>#DIV/0!</v>
      </c>
      <c r="F32" s="160"/>
      <c r="G32" s="161"/>
      <c r="H32" s="159"/>
      <c r="I32" s="159"/>
    </row>
    <row r="33" spans="2:9" ht="16.350000000000001" customHeight="1" x14ac:dyDescent="0.4">
      <c r="B33" s="156" t="str">
        <f>'Balance de vérification'!B43</f>
        <v>Travaux à forfait</v>
      </c>
      <c r="C33" s="89"/>
      <c r="D33" s="113">
        <f>'Balance de vérification'!D43</f>
        <v>0</v>
      </c>
      <c r="E33" s="106" t="e">
        <f t="shared" si="1"/>
        <v>#DIV/0!</v>
      </c>
      <c r="F33" s="160"/>
      <c r="G33" s="161"/>
      <c r="H33" s="159"/>
      <c r="I33" s="159"/>
    </row>
    <row r="34" spans="2:9" ht="16.350000000000001" customHeight="1" x14ac:dyDescent="0.4">
      <c r="B34" s="156" t="str">
        <f>'Balance de vérification'!B44</f>
        <v>Location d'équipements</v>
      </c>
      <c r="C34" s="89"/>
      <c r="D34" s="113">
        <f>'Balance de vérification'!D44</f>
        <v>0</v>
      </c>
      <c r="E34" s="106" t="e">
        <f t="shared" si="1"/>
        <v>#DIV/0!</v>
      </c>
      <c r="F34" s="162"/>
      <c r="G34" s="161"/>
      <c r="H34" s="159"/>
      <c r="I34" s="159"/>
    </row>
    <row r="35" spans="2:9" ht="16.350000000000001" customHeight="1" x14ac:dyDescent="0.4">
      <c r="B35" s="156" t="str">
        <f>'Balance de vérification'!B45</f>
        <v>Quincaillerie, outillages</v>
      </c>
      <c r="C35" s="89"/>
      <c r="D35" s="113">
        <f>'Balance de vérification'!D45</f>
        <v>0</v>
      </c>
      <c r="E35" s="106" t="e">
        <f t="shared" si="1"/>
        <v>#DIV/0!</v>
      </c>
      <c r="F35" s="159"/>
      <c r="G35" s="159"/>
      <c r="H35" s="159"/>
      <c r="I35" s="159"/>
    </row>
    <row r="36" spans="2:9" ht="16.350000000000001" customHeight="1" x14ac:dyDescent="0.4">
      <c r="B36" s="156" t="str">
        <f>'Balance de vérification'!B46</f>
        <v>Approvisionnements (matériel cultural)</v>
      </c>
      <c r="C36" s="89"/>
      <c r="D36" s="113">
        <f>'Balance de vérification'!D46</f>
        <v>0</v>
      </c>
      <c r="E36" s="106" t="e">
        <f t="shared" si="1"/>
        <v>#DIV/0!</v>
      </c>
      <c r="F36" s="159"/>
      <c r="G36" s="159"/>
      <c r="H36" s="159"/>
      <c r="I36" s="159"/>
    </row>
    <row r="37" spans="2:9" ht="16.350000000000001" customHeight="1" x14ac:dyDescent="0.4">
      <c r="B37" s="156" t="str">
        <f>'Balance de vérification'!B47</f>
        <v>Main d'œuvre de production</v>
      </c>
      <c r="C37" s="89"/>
      <c r="D37" s="113">
        <f>'Balance de vérification'!D47</f>
        <v>0</v>
      </c>
      <c r="E37" s="106" t="e">
        <f t="shared" si="1"/>
        <v>#DIV/0!</v>
      </c>
      <c r="F37" s="165"/>
      <c r="G37" s="161"/>
      <c r="H37" s="159"/>
      <c r="I37" s="159"/>
    </row>
    <row r="38" spans="2:9" ht="16.350000000000001" customHeight="1" x14ac:dyDescent="0.4">
      <c r="B38" s="156" t="str">
        <f>'Balance de vérification'!B48</f>
        <v>Salaires permanents</v>
      </c>
      <c r="C38" s="89"/>
      <c r="D38" s="113">
        <f>'Balance de vérification'!D48</f>
        <v>0</v>
      </c>
      <c r="E38" s="106" t="e">
        <f t="shared" si="1"/>
        <v>#DIV/0!</v>
      </c>
      <c r="F38" s="165"/>
      <c r="G38" s="161"/>
      <c r="H38" s="159"/>
      <c r="I38" s="159"/>
    </row>
    <row r="39" spans="2:9" ht="16.350000000000001" customHeight="1" x14ac:dyDescent="0.4">
      <c r="B39" s="156" t="str">
        <f>'Balance de vérification'!B49</f>
        <v>Intérêts sur emprunts court terme et frais bancaires</v>
      </c>
      <c r="C39" s="89"/>
      <c r="D39" s="113">
        <f>'Balance de vérification'!D49</f>
        <v>0</v>
      </c>
      <c r="E39" s="106" t="e">
        <f t="shared" si="1"/>
        <v>#DIV/0!</v>
      </c>
      <c r="F39" s="160"/>
      <c r="G39" s="161"/>
      <c r="H39" s="159"/>
      <c r="I39" s="159"/>
    </row>
    <row r="40" spans="2:9" ht="16.350000000000001" customHeight="1" x14ac:dyDescent="0.4">
      <c r="B40" s="156" t="str">
        <f>'Balance de vérification'!B50</f>
        <v>Entretien bâtiments et fonds de terre</v>
      </c>
      <c r="C40" s="89"/>
      <c r="D40" s="113">
        <f>'Balance de vérification'!D50</f>
        <v>0</v>
      </c>
      <c r="E40" s="106" t="e">
        <f t="shared" si="1"/>
        <v>#DIV/0!</v>
      </c>
      <c r="F40" s="160"/>
      <c r="G40" s="161"/>
      <c r="H40" s="159"/>
      <c r="I40" s="159"/>
    </row>
    <row r="41" spans="2:9" ht="16.350000000000001" customHeight="1" x14ac:dyDescent="0.4">
      <c r="B41" s="156" t="str">
        <f>'Balance de vérification'!B51</f>
        <v>Assurances</v>
      </c>
      <c r="C41" s="89"/>
      <c r="D41" s="113">
        <f>'Balance de vérification'!D51</f>
        <v>0</v>
      </c>
      <c r="E41" s="106" t="e">
        <f t="shared" si="1"/>
        <v>#DIV/0!</v>
      </c>
      <c r="F41" s="159"/>
      <c r="G41" s="159"/>
      <c r="H41" s="159"/>
      <c r="I41" s="159"/>
    </row>
    <row r="42" spans="2:9" ht="16.350000000000001" customHeight="1" x14ac:dyDescent="0.4">
      <c r="B42" s="156" t="str">
        <f>'Balance de vérification'!B52</f>
        <v>Honoraires professionnels</v>
      </c>
      <c r="C42" s="89"/>
      <c r="D42" s="113">
        <f>'Balance de vérification'!D52</f>
        <v>0</v>
      </c>
      <c r="E42" s="106" t="e">
        <f t="shared" si="1"/>
        <v>#DIV/0!</v>
      </c>
      <c r="F42" s="160"/>
      <c r="G42" s="161"/>
      <c r="H42" s="159"/>
      <c r="I42" s="159"/>
    </row>
    <row r="43" spans="2:9" ht="16.350000000000001" customHeight="1" x14ac:dyDescent="0.4">
      <c r="B43" s="156" t="str">
        <f>'Balance de vérification'!B53</f>
        <v>Formations et représentation</v>
      </c>
      <c r="C43" s="89"/>
      <c r="D43" s="113">
        <f>'Balance de vérification'!D53</f>
        <v>0</v>
      </c>
      <c r="E43" s="106" t="e">
        <f t="shared" si="1"/>
        <v>#DIV/0!</v>
      </c>
      <c r="F43" s="159"/>
      <c r="G43" s="159"/>
      <c r="H43" s="159"/>
      <c r="I43" s="159"/>
    </row>
    <row r="44" spans="2:9" ht="16.350000000000001" customHeight="1" x14ac:dyDescent="0.4">
      <c r="B44" s="156" t="str">
        <f>'Balance de vérification'!B54</f>
        <v>Taxes foncières</v>
      </c>
      <c r="C44" s="89"/>
      <c r="D44" s="113">
        <f>'Balance de vérification'!D54</f>
        <v>0</v>
      </c>
      <c r="E44" s="106" t="e">
        <f t="shared" si="1"/>
        <v>#DIV/0!</v>
      </c>
      <c r="F44" s="159"/>
      <c r="G44" s="159"/>
      <c r="H44" s="159"/>
      <c r="I44" s="159"/>
    </row>
    <row r="45" spans="2:9" ht="16.350000000000001" customHeight="1" x14ac:dyDescent="0.4">
      <c r="B45" s="156" t="str">
        <f>'Balance de vérification'!B55</f>
        <v>Impôts</v>
      </c>
      <c r="C45" s="89"/>
      <c r="D45" s="113">
        <f>'Balance de vérification'!D55</f>
        <v>0</v>
      </c>
      <c r="E45" s="106" t="e">
        <f t="shared" si="1"/>
        <v>#DIV/0!</v>
      </c>
      <c r="F45" s="159"/>
      <c r="G45" s="159"/>
      <c r="H45" s="159"/>
      <c r="I45" s="159"/>
    </row>
    <row r="46" spans="2:9" ht="16.350000000000001" customHeight="1" x14ac:dyDescent="0.4">
      <c r="B46" s="156" t="str">
        <f>'Balance de vérification'!B56</f>
        <v>Location de terres et/ou bâtiments</v>
      </c>
      <c r="C46" s="89"/>
      <c r="D46" s="113">
        <f>'Balance de vérification'!D56</f>
        <v>0</v>
      </c>
      <c r="E46" s="106" t="e">
        <f t="shared" si="1"/>
        <v>#DIV/0!</v>
      </c>
      <c r="F46" s="160"/>
      <c r="G46" s="161"/>
      <c r="H46" s="159"/>
      <c r="I46" s="159"/>
    </row>
    <row r="47" spans="2:9" ht="16.350000000000001" customHeight="1" x14ac:dyDescent="0.4">
      <c r="B47" s="156" t="str">
        <f>'Balance de vérification'!B57</f>
        <v>Télécommunications</v>
      </c>
      <c r="C47" s="89"/>
      <c r="D47" s="113">
        <f>'Balance de vérification'!D57</f>
        <v>0</v>
      </c>
      <c r="E47" s="106" t="e">
        <f t="shared" si="1"/>
        <v>#DIV/0!</v>
      </c>
      <c r="F47" s="159"/>
      <c r="G47" s="159"/>
      <c r="H47" s="159"/>
      <c r="I47" s="159"/>
    </row>
    <row r="48" spans="2:9" ht="16.350000000000001" customHeight="1" x14ac:dyDescent="0.4">
      <c r="B48" s="156" t="str">
        <f>'Balance de vérification'!B58</f>
        <v>Fournitures de bureau</v>
      </c>
      <c r="C48" s="89"/>
      <c r="D48" s="113">
        <f>'Balance de vérification'!D58</f>
        <v>0</v>
      </c>
      <c r="E48" s="106" t="e">
        <f t="shared" si="1"/>
        <v>#DIV/0!</v>
      </c>
      <c r="F48" s="159"/>
      <c r="G48" s="159"/>
      <c r="H48" s="159"/>
      <c r="I48" s="159"/>
    </row>
    <row r="49" spans="2:9" ht="16.350000000000001" customHeight="1" x14ac:dyDescent="0.4">
      <c r="B49" s="156" t="str">
        <f>'Balance de vérification'!B59</f>
        <v>Cotisations</v>
      </c>
      <c r="C49" s="89"/>
      <c r="D49" s="113">
        <f>'Balance de vérification'!D59</f>
        <v>0</v>
      </c>
      <c r="E49" s="106" t="e">
        <f t="shared" si="1"/>
        <v>#DIV/0!</v>
      </c>
      <c r="F49" s="159"/>
      <c r="G49" s="159"/>
      <c r="H49" s="159"/>
      <c r="I49" s="159"/>
    </row>
    <row r="50" spans="2:9" ht="16.350000000000001" customHeight="1" x14ac:dyDescent="0.4">
      <c r="B50" s="156" t="str">
        <f>'Balance de vérification'!B60</f>
        <v>Électricité</v>
      </c>
      <c r="C50" s="89"/>
      <c r="D50" s="113">
        <f>'Balance de vérification'!D60</f>
        <v>0</v>
      </c>
      <c r="E50" s="106" t="e">
        <f t="shared" si="1"/>
        <v>#DIV/0!</v>
      </c>
      <c r="F50" s="160"/>
      <c r="G50" s="161"/>
      <c r="H50" s="159"/>
      <c r="I50" s="159"/>
    </row>
    <row r="51" spans="2:9" ht="16.350000000000001" customHeight="1" x14ac:dyDescent="0.4">
      <c r="B51" s="156" t="str">
        <f>'Balance de vérification'!B61</f>
        <v>Intérêts MLT</v>
      </c>
      <c r="C51" s="89"/>
      <c r="D51" s="113">
        <f>'Balance de vérification'!D61</f>
        <v>0</v>
      </c>
      <c r="E51" s="106" t="e">
        <f t="shared" si="1"/>
        <v>#DIV/0!</v>
      </c>
    </row>
    <row r="52" spans="2:9" ht="16.350000000000001" customHeight="1" x14ac:dyDescent="0.4">
      <c r="B52" s="156" t="str">
        <f>'Balance de vérification'!B62</f>
        <v>Charges liées à d'autres productions</v>
      </c>
      <c r="C52" s="89"/>
      <c r="D52" s="113">
        <f>'Balance de vérification'!D62</f>
        <v>0</v>
      </c>
      <c r="E52" s="106" t="e">
        <f t="shared" si="1"/>
        <v>#DIV/0!</v>
      </c>
    </row>
    <row r="53" spans="2:9" ht="16.350000000000001" customHeight="1" x14ac:dyDescent="0.4">
      <c r="B53" s="156" t="str">
        <f>'Balance de vérification'!B63</f>
        <v>Achats de produits pour revente</v>
      </c>
      <c r="C53" s="89"/>
      <c r="D53" s="113">
        <f>'Balance de vérification'!D63</f>
        <v>0</v>
      </c>
      <c r="E53" s="106" t="e">
        <f t="shared" si="1"/>
        <v>#DIV/0!</v>
      </c>
    </row>
    <row r="54" spans="2:9" ht="16.350000000000001" customHeight="1" x14ac:dyDescent="0.4">
      <c r="B54" s="156" t="str">
        <f>'Balance de vérification'!B64</f>
        <v>Marketing, publicité, site web</v>
      </c>
      <c r="C54" s="89"/>
      <c r="D54" s="113">
        <f>'Balance de vérification'!D64</f>
        <v>0</v>
      </c>
      <c r="E54" s="106" t="e">
        <f t="shared" si="1"/>
        <v>#DIV/0!</v>
      </c>
    </row>
    <row r="55" spans="2:9" ht="16.350000000000001" customHeight="1" x14ac:dyDescent="0.4">
      <c r="B55" s="156" t="str">
        <f>'Balance de vérification'!B65</f>
        <v>Frais association et certification</v>
      </c>
      <c r="C55" s="89"/>
      <c r="D55" s="113">
        <f>'Balance de vérification'!D65</f>
        <v>0</v>
      </c>
      <c r="E55" s="106" t="e">
        <f t="shared" si="1"/>
        <v>#DIV/0!</v>
      </c>
    </row>
    <row r="56" spans="2:9" ht="16.350000000000001" customHeight="1" x14ac:dyDescent="0.4">
      <c r="B56" s="156" t="str">
        <f>'Balance de vérification'!B66</f>
        <v>Frais de ventes et transport</v>
      </c>
      <c r="C56" s="89"/>
      <c r="D56" s="113">
        <f>'Balance de vérification'!D66</f>
        <v>0</v>
      </c>
      <c r="E56" s="106" t="e">
        <f t="shared" si="1"/>
        <v>#DIV/0!</v>
      </c>
    </row>
    <row r="57" spans="2:9" ht="16.350000000000001" customHeight="1" x14ac:dyDescent="0.4">
      <c r="B57" s="156" t="str">
        <f>'Balance de vérification'!B67</f>
        <v>Entretien, carburant et immatriculattion des véhicules de livraison</v>
      </c>
      <c r="C57" s="89"/>
      <c r="D57" s="113">
        <f>'Balance de vérification'!D67</f>
        <v>0</v>
      </c>
      <c r="E57" s="106" t="e">
        <f t="shared" si="1"/>
        <v>#DIV/0!</v>
      </c>
    </row>
    <row r="58" spans="2:9" ht="16.350000000000001" customHeight="1" x14ac:dyDescent="0.4">
      <c r="B58" s="156" t="str">
        <f>'Balance de vérification'!B68</f>
        <v>Emballages et contenants pour la mise en marché</v>
      </c>
      <c r="C58" s="89"/>
      <c r="D58" s="113">
        <f>'Balance de vérification'!D68</f>
        <v>0</v>
      </c>
      <c r="E58" s="106" t="e">
        <f t="shared" si="1"/>
        <v>#DIV/0!</v>
      </c>
    </row>
    <row r="59" spans="2:9" ht="16.350000000000001" customHeight="1" x14ac:dyDescent="0.4">
      <c r="B59" s="156" t="str">
        <f>'Balance de vérification'!B69</f>
        <v>Administration</v>
      </c>
      <c r="C59" s="89"/>
      <c r="D59" s="113">
        <f>'Balance de vérification'!D69</f>
        <v>0</v>
      </c>
      <c r="E59" s="106" t="e">
        <f t="shared" si="1"/>
        <v>#DIV/0!</v>
      </c>
    </row>
    <row r="60" spans="2:9" ht="16.350000000000001" customHeight="1" x14ac:dyDescent="0.4">
      <c r="B60" s="156" t="str">
        <f>'Balance de vérification'!B70</f>
        <v>Divers</v>
      </c>
      <c r="C60" s="89"/>
      <c r="D60" s="113">
        <f>'Balance de vérification'!D70</f>
        <v>0</v>
      </c>
      <c r="E60" s="106" t="e">
        <f t="shared" si="1"/>
        <v>#DIV/0!</v>
      </c>
    </row>
    <row r="61" spans="2:9" ht="15" x14ac:dyDescent="0.4">
      <c r="B61" s="107" t="s">
        <v>113</v>
      </c>
      <c r="C61" s="88"/>
      <c r="D61" s="114"/>
      <c r="E61" s="115">
        <f>SUM(D27:D60)</f>
        <v>0</v>
      </c>
    </row>
    <row r="62" spans="2:9" ht="13.15" x14ac:dyDescent="0.4">
      <c r="B62" s="116"/>
      <c r="C62" s="117"/>
      <c r="D62" s="118"/>
      <c r="E62" s="119"/>
    </row>
    <row r="63" spans="2:9" ht="15.4" thickBot="1" x14ac:dyDescent="0.45">
      <c r="B63" s="107" t="s">
        <v>114</v>
      </c>
      <c r="C63" s="117"/>
      <c r="D63" s="120"/>
      <c r="E63" s="121">
        <f>E25-E61</f>
        <v>0</v>
      </c>
    </row>
    <row r="64" spans="2:9" ht="13.15" thickTop="1" x14ac:dyDescent="0.35"/>
    <row r="65" spans="2:9" ht="15" x14ac:dyDescent="0.4">
      <c r="B65" s="294" t="s">
        <v>150</v>
      </c>
      <c r="C65" s="295"/>
      <c r="D65" s="113">
        <f>D27+D28+D31+D32+D33+D34+D35+D36+D37+D39+D52+D53+D54+D56+D57+D58+D60+D29</f>
        <v>0</v>
      </c>
    </row>
    <row r="66" spans="2:9" ht="15" x14ac:dyDescent="0.4">
      <c r="B66" s="294" t="s">
        <v>151</v>
      </c>
      <c r="C66" s="295"/>
      <c r="D66" s="113">
        <f>D30+D38+D40+D41+D42+D43+D44+D45+D46+D47+D48+D49+D50+D51+D55+D59</f>
        <v>0</v>
      </c>
    </row>
    <row r="68" spans="2:9" x14ac:dyDescent="0.35">
      <c r="B68" s="291"/>
      <c r="C68" s="291"/>
      <c r="D68" s="291"/>
      <c r="E68" s="291"/>
    </row>
    <row r="69" spans="2:9" ht="15" x14ac:dyDescent="0.4">
      <c r="B69" s="289" t="s">
        <v>115</v>
      </c>
      <c r="C69" s="290"/>
      <c r="D69" s="290"/>
      <c r="E69" s="123">
        <f>'Mois 1'!DT61+'Mois 2'!DT61+'Mois 3'!DT61+'Mois 4'!DT61+'Mois 5'!DT61+'Mois 6'!DT61+'Mois 7'!DT61+'Mois 8'!DT61+'Mois 9'!DT61+'Mois 10'!DT61+'Mois 11'!DT61+'Mois 12'!DT61</f>
        <v>0</v>
      </c>
      <c r="G69" s="166"/>
    </row>
    <row r="70" spans="2:9" ht="15" x14ac:dyDescent="0.4">
      <c r="B70" s="289" t="s">
        <v>116</v>
      </c>
      <c r="C70" s="290"/>
      <c r="D70" s="290"/>
      <c r="E70" s="123">
        <f>'Mois 1'!DU61+'Mois 2'!DU61+'Mois 3'!DU61+'Mois 4'!DU61+'Mois 5'!DU61+'Mois 6'!DU61+'Mois 7'!DU61+'Mois 8'!DU61+'Mois 9'!DU61+'Mois 10'!DU61+'Mois 11'!DU61+'Mois 12'!DU61</f>
        <v>0</v>
      </c>
    </row>
    <row r="73" spans="2:9" ht="17.100000000000001" customHeight="1" x14ac:dyDescent="0.35">
      <c r="B73" s="283" t="s">
        <v>100</v>
      </c>
      <c r="C73" s="284"/>
      <c r="D73" s="284"/>
      <c r="E73" s="284"/>
      <c r="F73" s="284"/>
      <c r="G73" s="284"/>
      <c r="H73" s="284"/>
      <c r="I73" s="284"/>
    </row>
  </sheetData>
  <sheetProtection algorithmName="SHA-512" hashValue="uY+xHWTc9CldMhxDLD+Wy1u84gItbeSNntoQAWCqKc3WsN6NdBY6wiU0RCF41QLEL8jiT3Gtipu90oCeW4nuKg==" saltValue="94peUqaf76aiNq3Nx0ajSg==" spinCount="100000" sheet="1" formatCells="0" formatColumns="0"/>
  <mergeCells count="7">
    <mergeCell ref="B69:D69"/>
    <mergeCell ref="B70:D70"/>
    <mergeCell ref="B68:E68"/>
    <mergeCell ref="D8:F8"/>
    <mergeCell ref="B73:I73"/>
    <mergeCell ref="B65:C65"/>
    <mergeCell ref="B66:C66"/>
  </mergeCells>
  <phoneticPr fontId="2" type="noConversion"/>
  <pageMargins left="0.78740157499999996" right="0.78740157499999996" top="0.984251969" bottom="0.984251969" header="0.4921259845" footer="0.4921259845"/>
  <pageSetup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7:R65"/>
  <sheetViews>
    <sheetView zoomScaleNormal="100" workbookViewId="0"/>
  </sheetViews>
  <sheetFormatPr baseColWidth="10" defaultColWidth="11.46484375" defaultRowHeight="15" x14ac:dyDescent="0.4"/>
  <cols>
    <col min="1" max="1" width="11.46484375" style="77"/>
    <col min="2" max="2" width="34.1328125" style="77" customWidth="1"/>
    <col min="3" max="3" width="15.19921875" style="77" bestFit="1" customWidth="1"/>
    <col min="4" max="4" width="16" style="77" bestFit="1" customWidth="1"/>
    <col min="5" max="5" width="14.1328125" style="77" customWidth="1"/>
    <col min="6" max="6" width="11.46484375" style="77"/>
    <col min="7" max="7" width="6.46484375" style="77" customWidth="1"/>
    <col min="8" max="8" width="5.1328125" style="77" customWidth="1"/>
    <col min="9" max="9" width="5" style="77" customWidth="1"/>
    <col min="10" max="16" width="11.46484375" style="77"/>
    <col min="17" max="17" width="13.19921875" style="77" customWidth="1"/>
    <col min="18" max="18" width="13.53125" style="77" bestFit="1" customWidth="1"/>
    <col min="19" max="16384" width="11.46484375" style="77"/>
  </cols>
  <sheetData>
    <row r="7" spans="1:6" ht="22.5" x14ac:dyDescent="0.6">
      <c r="B7" s="157" t="s">
        <v>35</v>
      </c>
      <c r="D7" s="292" t="s">
        <v>117</v>
      </c>
      <c r="E7" s="292"/>
      <c r="F7" s="292"/>
    </row>
    <row r="8" spans="1:6" ht="23.45" customHeight="1" x14ac:dyDescent="0.4">
      <c r="B8" s="77" t="str">
        <f>'Mois 1'!D6</f>
        <v>1er janvier au 31 décembre 2023</v>
      </c>
    </row>
    <row r="9" spans="1:6" ht="15.4" thickBot="1" x14ac:dyDescent="0.45"/>
    <row r="10" spans="1:6" ht="18" thickBot="1" x14ac:dyDescent="0.55000000000000004">
      <c r="A10" s="296" t="s">
        <v>118</v>
      </c>
      <c r="B10" s="297"/>
      <c r="C10" s="297"/>
      <c r="D10" s="297"/>
      <c r="E10" s="298"/>
    </row>
    <row r="11" spans="1:6" x14ac:dyDescent="0.4">
      <c r="A11" s="124"/>
      <c r="B11" s="125"/>
      <c r="C11" s="125"/>
      <c r="D11" s="125"/>
      <c r="E11" s="126" t="s">
        <v>119</v>
      </c>
    </row>
    <row r="12" spans="1:6" ht="15.4" thickBot="1" x14ac:dyDescent="0.45">
      <c r="A12" s="124"/>
      <c r="B12" s="147" t="s">
        <v>120</v>
      </c>
      <c r="C12" s="148">
        <f>Bilan!D12+Bilan!D13+Bilan!D14+Bilan!D15+Bilan!D16</f>
        <v>0</v>
      </c>
      <c r="D12" s="151" t="e">
        <f>C12/C13</f>
        <v>#DIV/0!</v>
      </c>
      <c r="E12" s="127" t="s">
        <v>121</v>
      </c>
    </row>
    <row r="13" spans="1:6" x14ac:dyDescent="0.4">
      <c r="A13" s="124"/>
      <c r="B13" s="147" t="s">
        <v>122</v>
      </c>
      <c r="C13" s="148">
        <f>Bilan!D23+Bilan!D21+Bilan!D22</f>
        <v>0</v>
      </c>
      <c r="D13" s="150"/>
      <c r="E13" s="130"/>
    </row>
    <row r="14" spans="1:6" ht="15.4" thickBot="1" x14ac:dyDescent="0.45">
      <c r="A14" s="124"/>
      <c r="B14" s="125"/>
      <c r="C14" s="125"/>
      <c r="D14" s="125"/>
      <c r="E14" s="130"/>
    </row>
    <row r="15" spans="1:6" ht="15.4" thickBot="1" x14ac:dyDescent="0.45">
      <c r="A15" s="124"/>
      <c r="B15" s="299" t="e">
        <f>IF(D12&gt;1.2,"Bon ratio","Ratio à améliorer")</f>
        <v>#DIV/0!</v>
      </c>
      <c r="C15" s="300"/>
      <c r="D15" s="301"/>
      <c r="E15" s="130"/>
    </row>
    <row r="16" spans="1:6" x14ac:dyDescent="0.4">
      <c r="A16" s="124"/>
      <c r="B16" s="125"/>
      <c r="C16" s="125"/>
      <c r="D16" s="125"/>
      <c r="E16" s="130"/>
    </row>
    <row r="17" spans="1:5" ht="15.4" thickBot="1" x14ac:dyDescent="0.45">
      <c r="A17" s="131"/>
      <c r="B17" s="132"/>
      <c r="C17" s="132"/>
      <c r="D17" s="132"/>
      <c r="E17" s="133"/>
    </row>
    <row r="18" spans="1:5" ht="18" thickBot="1" x14ac:dyDescent="0.55000000000000004">
      <c r="A18" s="296" t="s">
        <v>123</v>
      </c>
      <c r="B18" s="297"/>
      <c r="C18" s="297"/>
      <c r="D18" s="297"/>
      <c r="E18" s="298"/>
    </row>
    <row r="19" spans="1:5" x14ac:dyDescent="0.4">
      <c r="A19" s="124"/>
      <c r="B19" s="125"/>
      <c r="C19" s="125"/>
      <c r="D19" s="125"/>
      <c r="E19" s="126" t="s">
        <v>119</v>
      </c>
    </row>
    <row r="20" spans="1:5" ht="15.4" thickBot="1" x14ac:dyDescent="0.45">
      <c r="A20" s="124"/>
      <c r="B20" s="147" t="s">
        <v>124</v>
      </c>
      <c r="C20" s="148">
        <f>Bilan!D12+Bilan!D13+Bilan!D14+Bilan!D15</f>
        <v>0</v>
      </c>
      <c r="D20" s="151" t="e">
        <f>C20/C21</f>
        <v>#DIV/0!</v>
      </c>
      <c r="E20" s="127" t="s">
        <v>125</v>
      </c>
    </row>
    <row r="21" spans="1:5" x14ac:dyDescent="0.4">
      <c r="A21" s="124"/>
      <c r="B21" s="147" t="s">
        <v>122</v>
      </c>
      <c r="C21" s="148">
        <f>Bilan!D21+Bilan!D23+Bilan!D22</f>
        <v>0</v>
      </c>
      <c r="D21" s="150"/>
      <c r="E21" s="130"/>
    </row>
    <row r="22" spans="1:5" ht="15.4" thickBot="1" x14ac:dyDescent="0.45">
      <c r="A22" s="124"/>
      <c r="B22" s="125"/>
      <c r="C22" s="125"/>
      <c r="D22" s="125"/>
      <c r="E22" s="130"/>
    </row>
    <row r="23" spans="1:5" ht="15.4" thickBot="1" x14ac:dyDescent="0.45">
      <c r="A23" s="124"/>
      <c r="B23" s="299" t="e">
        <f>IF(D20&gt;1.2,"Bon ratio","Ratio à améliorer")</f>
        <v>#DIV/0!</v>
      </c>
      <c r="C23" s="300"/>
      <c r="D23" s="301"/>
      <c r="E23" s="130"/>
    </row>
    <row r="24" spans="1:5" ht="15.4" thickBot="1" x14ac:dyDescent="0.45">
      <c r="A24" s="134"/>
      <c r="B24" s="135"/>
      <c r="C24" s="135"/>
      <c r="D24" s="135"/>
      <c r="E24" s="136"/>
    </row>
    <row r="25" spans="1:5" s="132" customFormat="1" ht="15.4" thickBot="1" x14ac:dyDescent="0.45">
      <c r="A25" s="131"/>
      <c r="E25" s="133"/>
    </row>
    <row r="26" spans="1:5" ht="18" thickBot="1" x14ac:dyDescent="0.55000000000000004">
      <c r="A26" s="296" t="s">
        <v>126</v>
      </c>
      <c r="B26" s="297"/>
      <c r="C26" s="297"/>
      <c r="D26" s="297"/>
      <c r="E26" s="298"/>
    </row>
    <row r="27" spans="1:5" x14ac:dyDescent="0.4">
      <c r="A27" s="124"/>
      <c r="B27" s="125"/>
      <c r="C27" s="125"/>
      <c r="D27" s="125"/>
      <c r="E27" s="126" t="s">
        <v>119</v>
      </c>
    </row>
    <row r="28" spans="1:5" ht="15.4" thickBot="1" x14ac:dyDescent="0.45">
      <c r="A28" s="124"/>
      <c r="B28" s="147" t="s">
        <v>33</v>
      </c>
      <c r="C28" s="148">
        <f>Bilan!D28</f>
        <v>0</v>
      </c>
      <c r="D28" s="149" t="e">
        <f>C28/C29</f>
        <v>#DIV/0!</v>
      </c>
      <c r="E28" s="127" t="s">
        <v>127</v>
      </c>
    </row>
    <row r="29" spans="1:5" x14ac:dyDescent="0.4">
      <c r="A29" s="124"/>
      <c r="B29" s="147" t="s">
        <v>128</v>
      </c>
      <c r="C29" s="148">
        <f>Bilan!E19</f>
        <v>0</v>
      </c>
      <c r="D29" s="150"/>
      <c r="E29" s="130"/>
    </row>
    <row r="30" spans="1:5" ht="15.4" thickBot="1" x14ac:dyDescent="0.45">
      <c r="A30" s="124"/>
      <c r="B30" s="125"/>
      <c r="C30" s="125"/>
      <c r="D30" s="125"/>
      <c r="E30" s="130"/>
    </row>
    <row r="31" spans="1:5" ht="15.4" thickBot="1" x14ac:dyDescent="0.45">
      <c r="A31" s="124"/>
      <c r="B31" s="299" t="e">
        <f>IF(D28&gt;0.25,"Bon ratio","Ratio à améliorer")</f>
        <v>#DIV/0!</v>
      </c>
      <c r="C31" s="300"/>
      <c r="D31" s="301"/>
      <c r="E31" s="130"/>
    </row>
    <row r="32" spans="1:5" ht="15.4" thickBot="1" x14ac:dyDescent="0.45">
      <c r="A32" s="134"/>
      <c r="B32" s="135"/>
      <c r="C32" s="135"/>
      <c r="D32" s="135"/>
      <c r="E32" s="136"/>
    </row>
    <row r="33" spans="1:18" s="132" customFormat="1" ht="15.4" thickBot="1" x14ac:dyDescent="0.45">
      <c r="A33" s="131"/>
      <c r="E33" s="133"/>
    </row>
    <row r="34" spans="1:18" ht="18" thickBot="1" x14ac:dyDescent="0.55000000000000004">
      <c r="A34" s="296" t="s">
        <v>129</v>
      </c>
      <c r="B34" s="297"/>
      <c r="C34" s="297"/>
      <c r="D34" s="297"/>
      <c r="E34" s="298"/>
    </row>
    <row r="35" spans="1:18" x14ac:dyDescent="0.4">
      <c r="A35" s="124"/>
      <c r="B35" s="125"/>
      <c r="C35" s="125"/>
      <c r="D35" s="125"/>
      <c r="E35" s="126" t="s">
        <v>119</v>
      </c>
    </row>
    <row r="36" spans="1:18" x14ac:dyDescent="0.4">
      <c r="A36" s="124"/>
      <c r="B36" s="145" t="s">
        <v>146</v>
      </c>
      <c r="C36" s="148">
        <f>'État des résultats'!E61-'État des résultats'!D38-'État des résultats'!D51</f>
        <v>0</v>
      </c>
      <c r="D36" s="149" t="e">
        <f>C36/C37</f>
        <v>#DIV/0!</v>
      </c>
      <c r="E36" s="137" t="s">
        <v>131</v>
      </c>
    </row>
    <row r="37" spans="1:18" ht="15.4" thickBot="1" x14ac:dyDescent="0.45">
      <c r="A37" s="124"/>
      <c r="B37" s="145" t="s">
        <v>132</v>
      </c>
      <c r="C37" s="148">
        <f>'État des résultats'!E25</f>
        <v>0</v>
      </c>
      <c r="D37" s="150"/>
      <c r="E37" s="138"/>
    </row>
    <row r="38" spans="1:18" ht="15.4" thickBot="1" x14ac:dyDescent="0.45">
      <c r="A38" s="124"/>
      <c r="B38" s="125"/>
      <c r="C38" s="125"/>
      <c r="D38" s="125"/>
      <c r="E38" s="130"/>
    </row>
    <row r="39" spans="1:18" ht="15.4" thickBot="1" x14ac:dyDescent="0.45">
      <c r="A39" s="124"/>
      <c r="B39" s="299" t="e">
        <f>IF(D36&lt;0.7,"Bon ratio","Ratio à améliorer")</f>
        <v>#DIV/0!</v>
      </c>
      <c r="C39" s="300"/>
      <c r="D39" s="301"/>
      <c r="E39" s="130"/>
    </row>
    <row r="40" spans="1:18" ht="15.4" thickBot="1" x14ac:dyDescent="0.45">
      <c r="A40" s="134" t="s">
        <v>147</v>
      </c>
      <c r="B40" s="139"/>
      <c r="C40" s="135"/>
      <c r="D40" s="135"/>
      <c r="E40" s="136"/>
    </row>
    <row r="41" spans="1:18" s="132" customFormat="1" ht="15.4" thickBot="1" x14ac:dyDescent="0.45">
      <c r="A41" s="131"/>
      <c r="E41" s="133"/>
    </row>
    <row r="42" spans="1:18" ht="18" thickBot="1" x14ac:dyDescent="0.55000000000000004">
      <c r="A42" s="296" t="s">
        <v>133</v>
      </c>
      <c r="B42" s="297"/>
      <c r="C42" s="297"/>
      <c r="D42" s="297"/>
      <c r="E42" s="298"/>
    </row>
    <row r="43" spans="1:18" x14ac:dyDescent="0.4">
      <c r="A43" s="124"/>
      <c r="B43" s="125"/>
      <c r="C43" s="125"/>
      <c r="D43" s="125"/>
      <c r="E43" s="126" t="s">
        <v>119</v>
      </c>
    </row>
    <row r="44" spans="1:18" ht="15.4" thickBot="1" x14ac:dyDescent="0.45">
      <c r="A44" s="124"/>
      <c r="B44" s="147" t="s">
        <v>132</v>
      </c>
      <c r="C44" s="148">
        <f>'État des résultats'!E25</f>
        <v>0</v>
      </c>
      <c r="D44" s="149" t="e">
        <f>C49/C44</f>
        <v>#DIV/0!</v>
      </c>
      <c r="E44" s="127" t="s">
        <v>148</v>
      </c>
    </row>
    <row r="45" spans="1:18" x14ac:dyDescent="0.4">
      <c r="A45" s="124"/>
      <c r="B45" s="145" t="s">
        <v>130</v>
      </c>
      <c r="C45" s="128">
        <f>'État des résultats'!E61-'État des résultats'!D51-'État des résultats'!D38</f>
        <v>0</v>
      </c>
      <c r="D45" s="129"/>
      <c r="E45" s="130"/>
    </row>
    <row r="46" spans="1:18" x14ac:dyDescent="0.4">
      <c r="A46" s="124"/>
      <c r="B46" s="145" t="s">
        <v>134</v>
      </c>
      <c r="C46" s="128">
        <f>'État des résultats'!D38+'État des résultats'!E69</f>
        <v>0</v>
      </c>
      <c r="D46" s="129"/>
      <c r="E46" s="130"/>
    </row>
    <row r="47" spans="1:18" x14ac:dyDescent="0.4">
      <c r="A47" s="124"/>
      <c r="B47" s="145" t="s">
        <v>135</v>
      </c>
      <c r="C47" s="128">
        <f>C44-C45-C46</f>
        <v>0</v>
      </c>
      <c r="D47" s="129"/>
      <c r="E47" s="130"/>
    </row>
    <row r="48" spans="1:18" x14ac:dyDescent="0.4">
      <c r="A48" s="124"/>
      <c r="B48" s="145" t="s">
        <v>136</v>
      </c>
      <c r="C48" s="128">
        <f>'Mois 1'!DP61+'Mois 1'!DR61+'Mois 2'!DP61+'Mois 2'!DR61+'Mois 3'!DR61+'Mois 3'!DT61+'Mois 4'!DR61+'Mois 4'!DT61+'Mois 5'!DR61+'Mois 5'!DT61+'Mois 6'!DR61+'Mois 6'!DT61+'Mois 7'!DR61+'Mois 7'!DT61+'Mois 8'!DP61+'Mois 8'!DR61+'Mois 9'!DR61+'Mois 9'!DT61+'Mois 10'!DR61+'Mois 10'!DT61+'Mois 11'!DR61+'Mois 11'!DT61+'Mois 12'!DR61+'Mois 12'!DT61+'État des résultats'!D55</f>
        <v>0</v>
      </c>
      <c r="D48" s="129"/>
      <c r="E48" s="130"/>
      <c r="R48" s="81"/>
    </row>
    <row r="49" spans="1:18" x14ac:dyDescent="0.4">
      <c r="A49" s="124"/>
      <c r="B49" s="145" t="s">
        <v>137</v>
      </c>
      <c r="C49" s="128">
        <f>C44-C45-C46-C48</f>
        <v>0</v>
      </c>
      <c r="D49" s="129"/>
      <c r="E49" s="130"/>
      <c r="R49" s="81"/>
    </row>
    <row r="50" spans="1:18" ht="15.4" thickBot="1" x14ac:dyDescent="0.45">
      <c r="A50" s="124"/>
      <c r="B50" s="125"/>
      <c r="C50" s="125"/>
      <c r="D50" s="125"/>
      <c r="E50" s="130"/>
      <c r="R50" s="81"/>
    </row>
    <row r="51" spans="1:18" ht="15.4" thickBot="1" x14ac:dyDescent="0.45">
      <c r="A51" s="124"/>
      <c r="B51" s="299" t="e">
        <f>IF(D44&gt;0.05,"Bon ratio","Ratio à améliorer")</f>
        <v>#DIV/0!</v>
      </c>
      <c r="C51" s="300"/>
      <c r="D51" s="301"/>
      <c r="E51" s="130"/>
      <c r="J51" s="81"/>
      <c r="O51" s="77" t="s">
        <v>138</v>
      </c>
      <c r="P51" s="81">
        <f>'Mois 1'!DP61+'Mois 1'!DR61+'Mois 2'!DP61+'Mois 2'!DR61+'Mois 3'!DR61+'Mois 3'!DT61+'Mois 4'!DR61+'Mois 4'!DT61+'Mois 5'!DR61+'Mois 5'!DT61+'Mois 6'!DR61+'Mois 6'!DT61+'Mois 7'!DR61+'Mois 7'!DT61+'Mois 8'!DP61+'Mois 8'!DR61+'Mois 9'!DR61+'Mois 9'!DT61+'Mois 10'!DR61+'Mois 10'!DT61+'Mois 11'!DR61+'Mois 11'!DT61+'Mois 12'!DR61+'Mois 12'!DT61</f>
        <v>0</v>
      </c>
    </row>
    <row r="52" spans="1:18" ht="15.4" thickBot="1" x14ac:dyDescent="0.45">
      <c r="A52" s="134"/>
      <c r="B52" s="135"/>
      <c r="C52" s="135"/>
      <c r="D52" s="135"/>
      <c r="E52" s="136"/>
    </row>
    <row r="53" spans="1:18" ht="15.4" thickBot="1" x14ac:dyDescent="0.45"/>
    <row r="54" spans="1:18" ht="15.5" customHeight="1" thickBot="1" x14ac:dyDescent="0.55000000000000004">
      <c r="A54" s="296" t="s">
        <v>149</v>
      </c>
      <c r="B54" s="297"/>
      <c r="C54" s="297"/>
      <c r="D54" s="297"/>
      <c r="E54" s="298"/>
    </row>
    <row r="55" spans="1:18" ht="15.5" customHeight="1" x14ac:dyDescent="0.4">
      <c r="A55" s="129"/>
      <c r="B55" s="129"/>
      <c r="C55" s="129"/>
      <c r="D55" s="129"/>
      <c r="E55" s="126" t="s">
        <v>119</v>
      </c>
    </row>
    <row r="56" spans="1:18" ht="15.5" customHeight="1" thickBot="1" x14ac:dyDescent="0.5">
      <c r="A56" s="124"/>
      <c r="B56" s="147" t="s">
        <v>132</v>
      </c>
      <c r="C56" s="153">
        <f>'État des résultats'!E25</f>
        <v>0</v>
      </c>
      <c r="D56" s="152" t="e">
        <f>(C56-C57)/'État des résultats'!E25</f>
        <v>#DIV/0!</v>
      </c>
      <c r="E56" s="127" t="s">
        <v>152</v>
      </c>
    </row>
    <row r="57" spans="1:18" ht="15.5" customHeight="1" x14ac:dyDescent="0.45">
      <c r="A57" s="124"/>
      <c r="B57" s="147" t="s">
        <v>150</v>
      </c>
      <c r="C57" s="154">
        <f>'État des résultats'!D65</f>
        <v>0</v>
      </c>
      <c r="D57" s="146"/>
      <c r="E57" s="146"/>
    </row>
    <row r="58" spans="1:18" ht="15.5" customHeight="1" thickBot="1" x14ac:dyDescent="0.45">
      <c r="A58" s="124"/>
      <c r="B58" s="146"/>
      <c r="C58" s="146"/>
      <c r="D58" s="146"/>
      <c r="E58" s="146"/>
    </row>
    <row r="59" spans="1:18" ht="15.5" customHeight="1" thickBot="1" x14ac:dyDescent="0.45">
      <c r="A59" s="124"/>
      <c r="B59" s="302" t="e">
        <f>IF(D56&lt;65%,"Bon ratio","Ratio à améliorer")</f>
        <v>#DIV/0!</v>
      </c>
      <c r="C59" s="303"/>
      <c r="D59" s="304"/>
      <c r="E59" s="146"/>
    </row>
    <row r="60" spans="1:18" ht="15.5" customHeight="1" x14ac:dyDescent="0.4">
      <c r="A60" s="124"/>
      <c r="B60" s="146"/>
      <c r="C60" s="146"/>
      <c r="D60" s="146"/>
      <c r="E60" s="146"/>
    </row>
    <row r="61" spans="1:18" ht="15.75" customHeight="1" x14ac:dyDescent="0.4"/>
    <row r="62" spans="1:18" ht="15.75" customHeight="1" x14ac:dyDescent="0.4"/>
    <row r="63" spans="1:18" ht="15.75" customHeight="1" x14ac:dyDescent="0.4"/>
    <row r="65" spans="2:9" ht="36" customHeight="1" x14ac:dyDescent="0.4">
      <c r="B65" s="283" t="s">
        <v>100</v>
      </c>
      <c r="C65" s="284"/>
      <c r="D65" s="284"/>
      <c r="E65" s="284"/>
      <c r="F65" s="284"/>
      <c r="G65" s="284"/>
      <c r="H65" s="284"/>
      <c r="I65" s="284"/>
    </row>
  </sheetData>
  <sheetProtection algorithmName="SHA-512" hashValue="o4fGdagNzN8pbPxXATaLpM9l/lgH3MXbgSxGVAcVegsrJEvtQVxasFIpPpxH+lLg24zQid70kbeJwj2cDGBeyw==" saltValue="NyZj2mwOckFoOn1zPVy9aw==" spinCount="100000" sheet="1" objects="1" scenarios="1"/>
  <mergeCells count="14">
    <mergeCell ref="B65:I65"/>
    <mergeCell ref="D7:F7"/>
    <mergeCell ref="A42:E42"/>
    <mergeCell ref="B51:D51"/>
    <mergeCell ref="B39:D39"/>
    <mergeCell ref="A10:E10"/>
    <mergeCell ref="A18:E18"/>
    <mergeCell ref="A26:E26"/>
    <mergeCell ref="A34:E34"/>
    <mergeCell ref="B15:D15"/>
    <mergeCell ref="B23:D23"/>
    <mergeCell ref="B31:D31"/>
    <mergeCell ref="A54:E54"/>
    <mergeCell ref="B59:D59"/>
  </mergeCells>
  <phoneticPr fontId="2" type="noConversion"/>
  <conditionalFormatting sqref="B51:D51">
    <cfRule type="containsText" dxfId="11" priority="4" operator="containsText" text="Bon ratio">
      <formula>NOT(ISERROR(SEARCH("Bon ratio",B51)))</formula>
    </cfRule>
    <cfRule type="notContainsText" dxfId="10" priority="5" operator="notContains" text="Bon ratio">
      <formula>ISERROR(SEARCH("Bon ratio",B51))</formula>
    </cfRule>
  </conditionalFormatting>
  <conditionalFormatting sqref="B15:D15">
    <cfRule type="containsText" dxfId="9" priority="13" operator="containsText" text="Bon ratio">
      <formula>NOT(ISERROR(SEARCH("Bon ratio",B15)))</formula>
    </cfRule>
    <cfRule type="notContainsText" dxfId="8" priority="14" operator="notContains" text="Bon ratio">
      <formula>ISERROR(SEARCH("Bon ratio",B15))</formula>
    </cfRule>
  </conditionalFormatting>
  <conditionalFormatting sqref="B23:D23">
    <cfRule type="containsText" dxfId="7" priority="11" operator="containsText" text="Bon ratio">
      <formula>NOT(ISERROR(SEARCH("Bon ratio",B23)))</formula>
    </cfRule>
    <cfRule type="notContainsText" dxfId="6" priority="12" operator="notContains" text="Bon ratio">
      <formula>ISERROR(SEARCH("Bon ratio",B23))</formula>
    </cfRule>
  </conditionalFormatting>
  <conditionalFormatting sqref="B31:D31">
    <cfRule type="containsText" dxfId="5" priority="9" operator="containsText" text="Bon ratio">
      <formula>NOT(ISERROR(SEARCH("Bon ratio",B31)))</formula>
    </cfRule>
    <cfRule type="notContainsText" dxfId="4" priority="10" operator="notContains" text="Bon ratio">
      <formula>ISERROR(SEARCH("Bon ratio",B31))</formula>
    </cfRule>
  </conditionalFormatting>
  <conditionalFormatting sqref="B39:D39">
    <cfRule type="containsText" dxfId="3" priority="7" operator="containsText" text="Bon ratio">
      <formula>NOT(ISERROR(SEARCH("Bon ratio",B39)))</formula>
    </cfRule>
    <cfRule type="notContainsText" dxfId="2" priority="8" operator="notContains" text="Bon ratio">
      <formula>ISERROR(SEARCH("Bon ratio",B39))</formula>
    </cfRule>
  </conditionalFormatting>
  <conditionalFormatting sqref="B59:D59">
    <cfRule type="notContainsText" dxfId="1" priority="2" operator="notContains" text="Bon ratio">
      <formula>ISERROR(SEARCH("Bon ratio",B59))</formula>
    </cfRule>
    <cfRule type="containsText" dxfId="0" priority="1" operator="containsText" text="Bon ratio">
      <formula>NOT(ISERROR(SEARCH("Bon ratio",B59)))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8:M18"/>
  <sheetViews>
    <sheetView zoomScale="90" zoomScaleNormal="90" workbookViewId="0"/>
  </sheetViews>
  <sheetFormatPr baseColWidth="10" defaultColWidth="11.53125" defaultRowHeight="15" x14ac:dyDescent="0.4"/>
  <cols>
    <col min="1" max="2" width="11.53125" style="2"/>
    <col min="3" max="3" width="17" style="2" customWidth="1"/>
    <col min="4" max="4" width="18.46484375" style="2" customWidth="1"/>
    <col min="5" max="8" width="11.53125" style="2"/>
    <col min="9" max="9" width="18.19921875" style="2" customWidth="1"/>
    <col min="10" max="10" width="17.19921875" style="2" customWidth="1"/>
    <col min="11" max="16384" width="11.53125" style="2"/>
  </cols>
  <sheetData>
    <row r="8" spans="2:13" s="7" customFormat="1" ht="24.75" x14ac:dyDescent="0.65">
      <c r="B8" s="180" t="s">
        <v>8</v>
      </c>
      <c r="C8" s="180"/>
      <c r="D8" s="180"/>
      <c r="E8" s="180"/>
      <c r="F8" s="180"/>
      <c r="H8" s="180" t="s">
        <v>9</v>
      </c>
      <c r="I8" s="180"/>
      <c r="J8" s="180"/>
      <c r="K8" s="180"/>
      <c r="L8" s="180"/>
      <c r="M8" s="180"/>
    </row>
    <row r="10" spans="2:13" ht="20.65" x14ac:dyDescent="0.6">
      <c r="B10" s="8" t="s">
        <v>10</v>
      </c>
      <c r="C10" s="8"/>
      <c r="D10" s="72">
        <v>1</v>
      </c>
      <c r="E10" s="9" t="s">
        <v>11</v>
      </c>
      <c r="F10" s="9"/>
      <c r="G10" s="9"/>
      <c r="H10" s="8" t="s">
        <v>12</v>
      </c>
      <c r="I10" s="8"/>
      <c r="J10" s="72">
        <v>1.1499999999999999</v>
      </c>
      <c r="K10" s="9" t="s">
        <v>11</v>
      </c>
    </row>
    <row r="11" spans="2:13" ht="20.25" x14ac:dyDescent="0.55000000000000004">
      <c r="B11" s="8"/>
      <c r="C11" s="8"/>
      <c r="D11" s="59"/>
      <c r="E11" s="9"/>
      <c r="F11" s="9"/>
      <c r="G11" s="9"/>
      <c r="H11" s="8"/>
      <c r="I11" s="8"/>
      <c r="J11" s="59"/>
      <c r="K11" s="9"/>
    </row>
    <row r="12" spans="2:13" ht="20.25" x14ac:dyDescent="0.55000000000000004">
      <c r="B12" s="8" t="s">
        <v>13</v>
      </c>
      <c r="C12" s="8"/>
      <c r="D12" s="73">
        <f>D10*0.05</f>
        <v>0.05</v>
      </c>
      <c r="E12" s="9"/>
      <c r="F12" s="9"/>
      <c r="G12" s="9"/>
      <c r="H12" s="8" t="s">
        <v>13</v>
      </c>
      <c r="I12" s="8"/>
      <c r="J12" s="73">
        <f>(J16*1.05)-J16</f>
        <v>5.0010871928680256E-2</v>
      </c>
      <c r="K12" s="9"/>
    </row>
    <row r="13" spans="2:13" ht="20.25" x14ac:dyDescent="0.55000000000000004">
      <c r="B13" s="8"/>
      <c r="C13" s="8"/>
      <c r="D13" s="74"/>
      <c r="E13" s="9"/>
      <c r="F13" s="9"/>
      <c r="G13" s="9"/>
      <c r="H13" s="8"/>
      <c r="I13" s="8"/>
      <c r="J13" s="74"/>
      <c r="K13" s="9"/>
    </row>
    <row r="14" spans="2:13" ht="20.25" x14ac:dyDescent="0.55000000000000004">
      <c r="B14" s="8" t="s">
        <v>14</v>
      </c>
      <c r="C14" s="8"/>
      <c r="D14" s="73">
        <f>D10*0.09975</f>
        <v>9.9750000000000005E-2</v>
      </c>
      <c r="E14" s="9"/>
      <c r="F14" s="9"/>
      <c r="G14" s="9"/>
      <c r="H14" s="8" t="s">
        <v>14</v>
      </c>
      <c r="I14" s="8"/>
      <c r="J14" s="73">
        <f>(J16*1.09975)-J16</f>
        <v>9.9771689497716975E-2</v>
      </c>
      <c r="K14" s="9"/>
    </row>
    <row r="15" spans="2:13" ht="20.25" x14ac:dyDescent="0.55000000000000004">
      <c r="B15" s="9"/>
      <c r="C15" s="9"/>
      <c r="D15" s="74"/>
      <c r="E15" s="9"/>
      <c r="F15" s="9"/>
      <c r="G15" s="9"/>
      <c r="H15" s="9"/>
      <c r="I15" s="9"/>
      <c r="J15" s="74"/>
      <c r="K15" s="9"/>
    </row>
    <row r="16" spans="2:13" ht="20.25" x14ac:dyDescent="0.55000000000000004">
      <c r="B16" s="9"/>
      <c r="C16" s="8" t="s">
        <v>15</v>
      </c>
      <c r="D16" s="73">
        <f>D10+D12+D14</f>
        <v>1.14975</v>
      </c>
      <c r="E16" s="9"/>
      <c r="F16" s="9"/>
      <c r="G16" s="9"/>
      <c r="H16" s="9"/>
      <c r="I16" s="8" t="s">
        <v>15</v>
      </c>
      <c r="J16" s="73">
        <f>J10/1.14975</f>
        <v>1.0002174385736029</v>
      </c>
      <c r="K16" s="9"/>
    </row>
    <row r="17" spans="2:11" ht="20.25" x14ac:dyDescent="0.55000000000000004">
      <c r="B17" s="9"/>
      <c r="C17" s="9"/>
      <c r="D17" s="9"/>
      <c r="E17" s="9"/>
      <c r="F17" s="9"/>
      <c r="G17" s="9"/>
      <c r="H17" s="9"/>
      <c r="I17" s="9"/>
      <c r="J17" s="9"/>
      <c r="K17" s="9"/>
    </row>
    <row r="18" spans="2:11" s="10" customFormat="1" x14ac:dyDescent="0.4">
      <c r="D18" s="11" t="s">
        <v>16</v>
      </c>
      <c r="E18" s="12" t="s">
        <v>17</v>
      </c>
      <c r="F18" s="12"/>
      <c r="G18" s="12"/>
    </row>
  </sheetData>
  <sheetProtection algorithmName="SHA-512" hashValue="W3DZKLeh5OSvu3roTVQdhtLEFcqfCfE0mIqkO1EuNYE5uDIP/W6AcsCFzt71BWXvqXxiHOI9ipmQYLzpr9FWWA==" saltValue="oWuohVmdXXQ0M1te00taxg==" spinCount="100000" sheet="1" objects="1" scenarios="1" formatCells="0" formatColumns="0"/>
  <mergeCells count="2">
    <mergeCell ref="B8:F8"/>
    <mergeCell ref="H8:M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9EAB5-DA5B-487A-812D-1D367441CA6B}">
  <dimension ref="B25:L46"/>
  <sheetViews>
    <sheetView zoomScale="120" zoomScaleNormal="120" workbookViewId="0"/>
  </sheetViews>
  <sheetFormatPr baseColWidth="10" defaultColWidth="10.796875" defaultRowHeight="12.75" x14ac:dyDescent="0.35"/>
  <cols>
    <col min="1" max="16384" width="10.796875" style="4"/>
  </cols>
  <sheetData>
    <row r="25" spans="2:12" x14ac:dyDescent="0.35">
      <c r="B25" s="181" t="s">
        <v>142</v>
      </c>
      <c r="C25" s="181"/>
      <c r="D25" s="181"/>
      <c r="F25" s="51"/>
      <c r="I25" s="181" t="s">
        <v>143</v>
      </c>
      <c r="J25" s="181"/>
      <c r="K25" s="181"/>
      <c r="L25" s="181"/>
    </row>
    <row r="44" spans="2:12" x14ac:dyDescent="0.35">
      <c r="B44" s="181" t="s">
        <v>144</v>
      </c>
      <c r="C44" s="181"/>
      <c r="D44" s="181"/>
      <c r="F44" s="13"/>
      <c r="I44" s="181" t="s">
        <v>145</v>
      </c>
      <c r="J44" s="181"/>
      <c r="K44" s="181"/>
      <c r="L44" s="181"/>
    </row>
    <row r="46" spans="2:12" x14ac:dyDescent="0.35">
      <c r="B46" s="13"/>
    </row>
  </sheetData>
  <sheetProtection algorithmName="SHA-512" hashValue="XEHS37n3uyRq4bhdVWMmddK+QkjVN79+xDiMpmEK1o/KvIaurqD/76UDrQWpaVZpJtur9R0Irz/Ys7JO05Z/FQ==" saltValue="8N0OB7JlverAmck+A8tzLg==" spinCount="100000" sheet="1" objects="1" scenarios="1"/>
  <mergeCells count="4">
    <mergeCell ref="B25:D25"/>
    <mergeCell ref="B44:D44"/>
    <mergeCell ref="I25:L25"/>
    <mergeCell ref="I44:L44"/>
  </mergeCells>
  <hyperlinks>
    <hyperlink ref="B25" r:id="rId1" display="https://cetab.bio/outils/registre-ventes/" xr:uid="{AD2AD335-CEF8-4418-AC58-B34F7E15F70B}"/>
    <hyperlink ref="I25" r:id="rId2" display="https://cetab.bio/outils/registre-recoltes/" xr:uid="{6F831E93-9352-4E35-B625-155ADA505732}"/>
    <hyperlink ref="B44" r:id="rId3" display="https://cetab.bio/outils/registre-temps/" xr:uid="{03A91C1E-C4F9-4414-BD98-35E75E56DC73}"/>
    <hyperlink ref="I44" r:id="rId4" display="https://cetab.bio/outils/budgets-maraichers/" xr:uid="{F3DEA91A-02A6-49F5-8F92-3D64F6FDC077}"/>
    <hyperlink ref="B25:D25" r:id="rId5" display="https://cetab.bio/outils/registre-ventes" xr:uid="{B34094FD-8965-4C64-AE40-D4B93A34E415}"/>
    <hyperlink ref="I25:L25" r:id="rId6" display="https://cetab.bio/outils/registre-recoltes" xr:uid="{4CD3510A-B491-42DB-8714-8131A4CA483D}"/>
    <hyperlink ref="B44:D44" r:id="rId7" display="https://cetab.bio/outils/registre-temps" xr:uid="{1F2F2B98-2174-4D73-A6B7-8725A90D9ECE}"/>
    <hyperlink ref="I44:L44" r:id="rId8" display="https://cetab.bio/outils/budgets-maraichers" xr:uid="{1D6F6E6A-3F10-4BA7-8D81-BC9C4A747522}"/>
  </hyperlinks>
  <pageMargins left="0.7" right="0.7" top="0.75" bottom="0.75" header="0.3" footer="0.3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48474-8615-48DA-810C-4E9163DE3A2D}">
  <dimension ref="B8:I45"/>
  <sheetViews>
    <sheetView workbookViewId="0"/>
  </sheetViews>
  <sheetFormatPr baseColWidth="10" defaultColWidth="10.796875" defaultRowHeight="12.75" x14ac:dyDescent="0.35"/>
  <cols>
    <col min="1" max="1" width="10.796875" style="122"/>
    <col min="2" max="2" width="29.86328125" style="122" customWidth="1"/>
    <col min="3" max="3" width="7.86328125" style="122" customWidth="1"/>
    <col min="4" max="5" width="10.796875" style="122"/>
    <col min="6" max="6" width="16.6640625" style="122" customWidth="1"/>
    <col min="7" max="7" width="3.796875" style="122" customWidth="1"/>
    <col min="8" max="8" width="5.53125" style="122" customWidth="1"/>
    <col min="9" max="9" width="65.796875" style="122" customWidth="1"/>
    <col min="10" max="16384" width="10.796875" style="122"/>
  </cols>
  <sheetData>
    <row r="8" spans="2:9" ht="30" x14ac:dyDescent="0.8">
      <c r="D8" s="182" t="s">
        <v>18</v>
      </c>
      <c r="E8" s="182"/>
      <c r="F8" s="182"/>
      <c r="G8" s="182"/>
      <c r="H8" s="182"/>
    </row>
    <row r="11" spans="2:9" ht="20.65" x14ac:dyDescent="0.6">
      <c r="B11" s="87" t="s">
        <v>19</v>
      </c>
      <c r="D11" s="167" t="s">
        <v>108</v>
      </c>
      <c r="E11" s="168"/>
      <c r="F11" s="168"/>
      <c r="I11" s="167" t="s">
        <v>112</v>
      </c>
    </row>
    <row r="12" spans="2:9" ht="15" x14ac:dyDescent="0.4">
      <c r="B12" s="90" t="str">
        <f>'Balance de vérification'!B11</f>
        <v>Encaisse</v>
      </c>
      <c r="D12" s="169" t="str">
        <f>'État des résultats'!B12</f>
        <v>Ventes à la ferme</v>
      </c>
      <c r="E12" s="169"/>
      <c r="F12" s="169"/>
      <c r="I12" s="170" t="str">
        <f>'État des résultats'!B27</f>
        <v>Semences et plants</v>
      </c>
    </row>
    <row r="13" spans="2:9" ht="15" x14ac:dyDescent="0.4">
      <c r="B13" s="92" t="str">
        <f>'Balance de vérification'!B22</f>
        <v>TPS</v>
      </c>
      <c r="D13" s="170" t="str">
        <f>'État des résultats'!B13</f>
        <v>Ventes en panier</v>
      </c>
      <c r="E13" s="170"/>
      <c r="F13" s="170"/>
      <c r="I13" s="170" t="str">
        <f>'État des résultats'!B28</f>
        <v>Fertilisation et amendements</v>
      </c>
    </row>
    <row r="14" spans="2:9" ht="15" x14ac:dyDescent="0.4">
      <c r="B14" s="92" t="str">
        <f>'Balance de vérification'!B23</f>
        <v>TVQ</v>
      </c>
      <c r="D14" s="170" t="str">
        <f>'État des résultats'!B14</f>
        <v>Ventes sur le Web</v>
      </c>
      <c r="E14" s="170"/>
      <c r="F14" s="170"/>
      <c r="I14" s="170" t="str">
        <f>'État des résultats'!B29</f>
        <v>Phytoprotection</v>
      </c>
    </row>
    <row r="15" spans="2:9" ht="15" x14ac:dyDescent="0.4">
      <c r="B15" s="92" t="str">
        <f>'Balance de vérification'!B12</f>
        <v>Comptes clients</v>
      </c>
      <c r="D15" s="170" t="str">
        <f>'État des résultats'!B15</f>
        <v>Ventes en marché public</v>
      </c>
      <c r="E15" s="170"/>
      <c r="F15" s="170"/>
      <c r="I15" s="170" t="str">
        <f>'État des résultats'!B30</f>
        <v>Entretien machinerie et équipements</v>
      </c>
    </row>
    <row r="16" spans="2:9" ht="15" x14ac:dyDescent="0.4">
      <c r="B16" s="92" t="str">
        <f>'Balance de vérification'!B13</f>
        <v>Stock</v>
      </c>
      <c r="D16" s="170" t="str">
        <f>'État des résultats'!B16</f>
        <v>Ventes en épicerie</v>
      </c>
      <c r="E16" s="170"/>
      <c r="F16" s="170"/>
      <c r="I16" s="170" t="str">
        <f>'État des résultats'!B31</f>
        <v>Carburant, lubrifiants pour les équipements de la ferme</v>
      </c>
    </row>
    <row r="17" spans="2:9" ht="15" x14ac:dyDescent="0.4">
      <c r="B17" s="92" t="str">
        <f>'Balance de vérification'!B14</f>
        <v>Immobilisations moyen terme</v>
      </c>
      <c r="D17" s="170" t="str">
        <f>'État des résultats'!B17</f>
        <v>Ventes de produits achetés</v>
      </c>
      <c r="E17" s="170"/>
      <c r="F17" s="170"/>
      <c r="I17" s="170" t="str">
        <f>'État des résultats'!B32</f>
        <v>Énergie serre (propane, biomasse, électricité)</v>
      </c>
    </row>
    <row r="18" spans="2:9" ht="15" x14ac:dyDescent="0.4">
      <c r="B18" s="92" t="str">
        <f>'Balance de vérification'!B15</f>
        <v>Immobilisations long terme</v>
      </c>
      <c r="D18" s="170" t="str">
        <f>'État des résultats'!B18</f>
        <v>Ventes d'autres produits de la ferme</v>
      </c>
      <c r="E18" s="170"/>
      <c r="F18" s="170"/>
      <c r="I18" s="170" t="str">
        <f>'État des résultats'!B33</f>
        <v>Travaux à forfait</v>
      </c>
    </row>
    <row r="19" spans="2:9" ht="15" customHeight="1" x14ac:dyDescent="0.4">
      <c r="D19" s="170" t="str">
        <f>'État des résultats'!B19</f>
        <v>Agri-investissement et Agri-Québec</v>
      </c>
      <c r="E19" s="170"/>
      <c r="F19" s="170"/>
      <c r="I19" s="170" t="str">
        <f>'État des résultats'!B34</f>
        <v>Location d'équipements</v>
      </c>
    </row>
    <row r="20" spans="2:9" ht="18.5" customHeight="1" x14ac:dyDescent="0.6">
      <c r="B20" s="87" t="s">
        <v>27</v>
      </c>
      <c r="D20" s="170" t="str">
        <f>'État des résultats'!B20</f>
        <v>Locations diverses</v>
      </c>
      <c r="E20" s="170"/>
      <c r="F20" s="170"/>
      <c r="I20" s="170" t="str">
        <f>'État des résultats'!B35</f>
        <v>Quincaillerie, outillages</v>
      </c>
    </row>
    <row r="21" spans="2:9" ht="15" x14ac:dyDescent="0.4">
      <c r="B21" s="65" t="str">
        <f>'Balance de vérification'!B16</f>
        <v>Marge de crédit</v>
      </c>
      <c r="D21" s="170" t="str">
        <f>'État des résultats'!B21</f>
        <v>Travaux à forfait</v>
      </c>
      <c r="E21" s="170"/>
      <c r="F21" s="170"/>
      <c r="I21" s="170" t="str">
        <f>'État des résultats'!B36</f>
        <v>Approvisionnements (matériel cultural)</v>
      </c>
    </row>
    <row r="22" spans="2:9" ht="15" x14ac:dyDescent="0.4">
      <c r="B22" s="65" t="str">
        <f>'Balance de vérification'!B17</f>
        <v>Visa, Mastercard, etc.</v>
      </c>
      <c r="D22" s="170" t="str">
        <f>'État des résultats'!B22</f>
        <v>Remboursement intérêts</v>
      </c>
      <c r="E22" s="170"/>
      <c r="F22" s="170"/>
      <c r="I22" s="170" t="str">
        <f>'État des résultats'!B37</f>
        <v>Main d'œuvre de production</v>
      </c>
    </row>
    <row r="23" spans="2:9" ht="15" x14ac:dyDescent="0.4">
      <c r="B23" s="65" t="str">
        <f>'Balance de vérification'!B18</f>
        <v>Comptes fournisseurs</v>
      </c>
      <c r="D23" s="170" t="str">
        <f>'État des résultats'!B23</f>
        <v>Escomptes</v>
      </c>
      <c r="E23" s="170"/>
      <c r="F23" s="170"/>
      <c r="I23" s="170" t="str">
        <f>'État des résultats'!B38</f>
        <v>Salaires permanents</v>
      </c>
    </row>
    <row r="24" spans="2:9" ht="15" x14ac:dyDescent="0.4">
      <c r="B24" s="65" t="str">
        <f>'Balance de vérification'!B19</f>
        <v>Emprunt moyen terme</v>
      </c>
      <c r="D24" s="170" t="str">
        <f>'État des résultats'!B24</f>
        <v>Autres revenus</v>
      </c>
      <c r="E24" s="170"/>
      <c r="F24" s="170"/>
      <c r="I24" s="170" t="str">
        <f>'État des résultats'!B39</f>
        <v>Intérêts sur emprunts court terme et frais bancaires</v>
      </c>
    </row>
    <row r="25" spans="2:9" ht="15" x14ac:dyDescent="0.4">
      <c r="B25" s="65" t="str">
        <f>'Balance de vérification'!B20</f>
        <v>Emprunt long terme</v>
      </c>
      <c r="I25" s="170" t="str">
        <f>'État des résultats'!B40</f>
        <v>Entretien bâtiments et fonds de terre</v>
      </c>
    </row>
    <row r="26" spans="2:9" ht="15" x14ac:dyDescent="0.4">
      <c r="I26" s="170" t="str">
        <f>'État des résultats'!B41</f>
        <v>Assurances</v>
      </c>
    </row>
    <row r="27" spans="2:9" ht="20.65" x14ac:dyDescent="0.6">
      <c r="B27" s="87" t="s">
        <v>33</v>
      </c>
      <c r="I27" s="170" t="str">
        <f>'État des résultats'!B42</f>
        <v>Honoraires professionnels</v>
      </c>
    </row>
    <row r="28" spans="2:9" ht="15" x14ac:dyDescent="0.4">
      <c r="B28" s="92" t="str">
        <f>'Balance de vérification'!B21</f>
        <v>Avoir du propriétaire</v>
      </c>
      <c r="I28" s="170" t="str">
        <f>'État des résultats'!B43</f>
        <v>Formations et représentation</v>
      </c>
    </row>
    <row r="29" spans="2:9" ht="15" x14ac:dyDescent="0.4">
      <c r="I29" s="170" t="str">
        <f>'État des résultats'!B44</f>
        <v>Taxes foncières</v>
      </c>
    </row>
    <row r="30" spans="2:9" ht="15" x14ac:dyDescent="0.4">
      <c r="I30" s="170" t="str">
        <f>'État des résultats'!B45</f>
        <v>Impôts</v>
      </c>
    </row>
    <row r="31" spans="2:9" ht="15" x14ac:dyDescent="0.4">
      <c r="I31" s="170" t="str">
        <f>'État des résultats'!B46</f>
        <v>Location de terres et/ou bâtiments</v>
      </c>
    </row>
    <row r="32" spans="2:9" ht="15" x14ac:dyDescent="0.4">
      <c r="I32" s="170" t="str">
        <f>'État des résultats'!B47</f>
        <v>Télécommunications</v>
      </c>
    </row>
    <row r="33" spans="9:9" ht="15" x14ac:dyDescent="0.4">
      <c r="I33" s="170" t="str">
        <f>'État des résultats'!B48</f>
        <v>Fournitures de bureau</v>
      </c>
    </row>
    <row r="34" spans="9:9" ht="15" x14ac:dyDescent="0.4">
      <c r="I34" s="170" t="str">
        <f>'État des résultats'!B49</f>
        <v>Cotisations</v>
      </c>
    </row>
    <row r="35" spans="9:9" ht="15" x14ac:dyDescent="0.4">
      <c r="I35" s="170" t="str">
        <f>'État des résultats'!B50</f>
        <v>Électricité</v>
      </c>
    </row>
    <row r="36" spans="9:9" ht="15" x14ac:dyDescent="0.4">
      <c r="I36" s="170" t="str">
        <f>'État des résultats'!B51</f>
        <v>Intérêts MLT</v>
      </c>
    </row>
    <row r="37" spans="9:9" ht="15" x14ac:dyDescent="0.4">
      <c r="I37" s="170" t="str">
        <f>'État des résultats'!B52</f>
        <v>Charges liées à d'autres productions</v>
      </c>
    </row>
    <row r="38" spans="9:9" ht="15" x14ac:dyDescent="0.4">
      <c r="I38" s="170" t="str">
        <f>'État des résultats'!B53</f>
        <v>Achats de produits pour revente</v>
      </c>
    </row>
    <row r="39" spans="9:9" ht="15" x14ac:dyDescent="0.4">
      <c r="I39" s="170" t="str">
        <f>'État des résultats'!B54</f>
        <v>Marketing, publicité, site web</v>
      </c>
    </row>
    <row r="40" spans="9:9" ht="15" x14ac:dyDescent="0.4">
      <c r="I40" s="170" t="str">
        <f>'État des résultats'!B55</f>
        <v>Frais association et certification</v>
      </c>
    </row>
    <row r="41" spans="9:9" ht="15" x14ac:dyDescent="0.4">
      <c r="I41" s="170" t="str">
        <f>'État des résultats'!B56</f>
        <v>Frais de ventes et transport</v>
      </c>
    </row>
    <row r="42" spans="9:9" ht="15" x14ac:dyDescent="0.4">
      <c r="I42" s="170" t="str">
        <f>'État des résultats'!B57</f>
        <v>Entretien, carburant et immatriculattion des véhicules de livraison</v>
      </c>
    </row>
    <row r="43" spans="9:9" ht="15" x14ac:dyDescent="0.4">
      <c r="I43" s="170" t="str">
        <f>'État des résultats'!B58</f>
        <v>Emballages et contenants pour la mise en marché</v>
      </c>
    </row>
    <row r="44" spans="9:9" ht="15" x14ac:dyDescent="0.4">
      <c r="I44" s="170" t="str">
        <f>'État des résultats'!B59</f>
        <v>Administration</v>
      </c>
    </row>
    <row r="45" spans="9:9" ht="15" x14ac:dyDescent="0.4">
      <c r="I45" s="170" t="str">
        <f>'État des résultats'!B60</f>
        <v>Divers</v>
      </c>
    </row>
  </sheetData>
  <sheetProtection algorithmName="SHA-512" hashValue="4O/Rsy+G9Yuqfd+T0YeiJrzFqgcU9d6hV49Tz+WVmya5JFavNCTui55wNGagcjIddgxxg/534zR12ENj0SXzJw==" saltValue="mi22E7by/g1POtTc6Gg7gQ==" spinCount="100000" sheet="1" objects="1" scenarios="1"/>
  <mergeCells count="1">
    <mergeCell ref="D8:H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EA117"/>
  <sheetViews>
    <sheetView tabSelected="1" zoomScaleNormal="100"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6" sqref="D6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305" t="s">
        <v>153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192" t="s">
        <v>36</v>
      </c>
      <c r="G7" s="193"/>
      <c r="H7" s="194" t="s">
        <v>37</v>
      </c>
      <c r="I7" s="193"/>
      <c r="J7" s="193"/>
      <c r="K7" s="195"/>
      <c r="L7" s="197" t="s">
        <v>38</v>
      </c>
      <c r="M7" s="198"/>
      <c r="N7" s="198"/>
      <c r="O7" s="198"/>
      <c r="P7" s="198"/>
      <c r="Q7" s="198"/>
      <c r="R7" s="198"/>
      <c r="S7" s="198"/>
      <c r="T7" s="198"/>
      <c r="U7" s="199"/>
      <c r="V7" s="193" t="s">
        <v>39</v>
      </c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4" t="s">
        <v>40</v>
      </c>
      <c r="AM7" s="193"/>
      <c r="AN7" s="193"/>
      <c r="AO7" s="193"/>
      <c r="AP7" s="193"/>
      <c r="AQ7" s="193"/>
      <c r="AR7" s="193"/>
      <c r="AS7" s="193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  <c r="BM7" s="189"/>
      <c r="BN7" s="189"/>
      <c r="BO7" s="189"/>
      <c r="BP7" s="189"/>
      <c r="BQ7" s="189"/>
      <c r="BR7" s="189"/>
      <c r="BS7" s="189"/>
      <c r="BT7" s="189"/>
      <c r="BU7" s="189"/>
      <c r="BV7" s="189"/>
      <c r="BW7" s="189"/>
      <c r="BX7" s="189"/>
      <c r="BY7" s="189"/>
      <c r="BZ7" s="189"/>
      <c r="CA7" s="189"/>
      <c r="CB7" s="189"/>
      <c r="CC7" s="189"/>
      <c r="CD7" s="189"/>
      <c r="CE7" s="189"/>
      <c r="CF7" s="189"/>
      <c r="CG7" s="189"/>
      <c r="CH7" s="189"/>
      <c r="CI7" s="189"/>
      <c r="CJ7" s="189"/>
      <c r="CK7" s="189"/>
      <c r="CL7" s="189"/>
      <c r="CM7" s="189"/>
      <c r="CN7" s="189"/>
      <c r="CO7" s="189"/>
      <c r="CP7" s="189"/>
      <c r="CQ7" s="189"/>
      <c r="CR7" s="189"/>
      <c r="CS7" s="189"/>
      <c r="CT7" s="189"/>
      <c r="CU7" s="189"/>
      <c r="CV7" s="189"/>
      <c r="CW7" s="189"/>
      <c r="CX7" s="189"/>
      <c r="CY7" s="189"/>
      <c r="CZ7" s="189"/>
      <c r="DA7" s="189"/>
      <c r="DB7" s="190" t="s">
        <v>36</v>
      </c>
      <c r="DC7" s="196"/>
      <c r="DD7" s="196"/>
      <c r="DE7" s="196"/>
      <c r="DF7" s="196"/>
      <c r="DG7" s="196"/>
      <c r="DH7" s="196"/>
      <c r="DI7" s="196"/>
      <c r="DJ7" s="190" t="s">
        <v>41</v>
      </c>
      <c r="DK7" s="196"/>
      <c r="DL7" s="196"/>
      <c r="DM7" s="196"/>
      <c r="DN7" s="194" t="s">
        <v>37</v>
      </c>
      <c r="DO7" s="193"/>
      <c r="DP7" s="188" t="s">
        <v>42</v>
      </c>
      <c r="DQ7" s="189"/>
      <c r="DR7" s="189"/>
      <c r="DS7" s="189"/>
      <c r="DT7" s="190" t="s">
        <v>33</v>
      </c>
      <c r="DU7" s="191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08" t="s">
        <v>15</v>
      </c>
      <c r="DW8" s="209"/>
      <c r="DX8" s="17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1" t="s">
        <v>95</v>
      </c>
      <c r="I9" s="21" t="s">
        <v>96</v>
      </c>
      <c r="J9" s="21" t="s">
        <v>95</v>
      </c>
      <c r="K9" s="21" t="s">
        <v>96</v>
      </c>
      <c r="L9" s="21" t="s">
        <v>95</v>
      </c>
      <c r="M9" s="21" t="s">
        <v>96</v>
      </c>
      <c r="N9" s="21" t="s">
        <v>95</v>
      </c>
      <c r="O9" s="21" t="s">
        <v>96</v>
      </c>
      <c r="P9" s="21" t="s">
        <v>95</v>
      </c>
      <c r="Q9" s="21" t="s">
        <v>96</v>
      </c>
      <c r="R9" s="21" t="s">
        <v>95</v>
      </c>
      <c r="S9" s="21" t="s">
        <v>96</v>
      </c>
      <c r="T9" s="21" t="s">
        <v>95</v>
      </c>
      <c r="U9" s="21" t="s">
        <v>96</v>
      </c>
      <c r="V9" s="21" t="s">
        <v>95</v>
      </c>
      <c r="W9" s="21" t="s">
        <v>96</v>
      </c>
      <c r="X9" s="21" t="s">
        <v>95</v>
      </c>
      <c r="Y9" s="21" t="s">
        <v>96</v>
      </c>
      <c r="Z9" s="21" t="s">
        <v>95</v>
      </c>
      <c r="AA9" s="21" t="s">
        <v>96</v>
      </c>
      <c r="AB9" s="21" t="s">
        <v>95</v>
      </c>
      <c r="AC9" s="21" t="s">
        <v>96</v>
      </c>
      <c r="AD9" s="21" t="s">
        <v>95</v>
      </c>
      <c r="AE9" s="21" t="s">
        <v>96</v>
      </c>
      <c r="AF9" s="21" t="s">
        <v>95</v>
      </c>
      <c r="AG9" s="21" t="s">
        <v>96</v>
      </c>
      <c r="AH9" s="21" t="s">
        <v>95</v>
      </c>
      <c r="AI9" s="21" t="s">
        <v>96</v>
      </c>
      <c r="AJ9" s="21" t="s">
        <v>95</v>
      </c>
      <c r="AK9" s="21" t="s">
        <v>96</v>
      </c>
      <c r="AL9" s="21" t="s">
        <v>95</v>
      </c>
      <c r="AM9" s="21" t="s">
        <v>96</v>
      </c>
      <c r="AN9" s="21" t="s">
        <v>95</v>
      </c>
      <c r="AO9" s="21" t="s">
        <v>96</v>
      </c>
      <c r="AP9" s="21" t="s">
        <v>95</v>
      </c>
      <c r="AQ9" s="21" t="s">
        <v>96</v>
      </c>
      <c r="AR9" s="21" t="s">
        <v>95</v>
      </c>
      <c r="AS9" s="21" t="s">
        <v>96</v>
      </c>
      <c r="AT9" s="22" t="s">
        <v>95</v>
      </c>
      <c r="AU9" s="22" t="s">
        <v>96</v>
      </c>
      <c r="AV9" s="22" t="s">
        <v>95</v>
      </c>
      <c r="AW9" s="22" t="s">
        <v>96</v>
      </c>
      <c r="AX9" s="22" t="s">
        <v>95</v>
      </c>
      <c r="AY9" s="22" t="s">
        <v>96</v>
      </c>
      <c r="AZ9" s="22" t="s">
        <v>95</v>
      </c>
      <c r="BA9" s="22" t="s">
        <v>96</v>
      </c>
      <c r="BB9" s="22" t="s">
        <v>95</v>
      </c>
      <c r="BC9" s="22" t="s">
        <v>96</v>
      </c>
      <c r="BD9" s="22" t="s">
        <v>95</v>
      </c>
      <c r="BE9" s="22" t="s">
        <v>96</v>
      </c>
      <c r="BF9" s="22" t="s">
        <v>95</v>
      </c>
      <c r="BG9" s="22" t="s">
        <v>96</v>
      </c>
      <c r="BH9" s="22" t="s">
        <v>95</v>
      </c>
      <c r="BI9" s="22" t="s">
        <v>96</v>
      </c>
      <c r="BJ9" s="22" t="s">
        <v>95</v>
      </c>
      <c r="BK9" s="22" t="s">
        <v>96</v>
      </c>
      <c r="BL9" s="22" t="s">
        <v>95</v>
      </c>
      <c r="BM9" s="22" t="s">
        <v>96</v>
      </c>
      <c r="BN9" s="22" t="s">
        <v>95</v>
      </c>
      <c r="BO9" s="22" t="s">
        <v>96</v>
      </c>
      <c r="BP9" s="22" t="s">
        <v>95</v>
      </c>
      <c r="BQ9" s="22" t="s">
        <v>96</v>
      </c>
      <c r="BR9" s="22" t="s">
        <v>95</v>
      </c>
      <c r="BS9" s="22" t="s">
        <v>96</v>
      </c>
      <c r="BT9" s="22" t="s">
        <v>95</v>
      </c>
      <c r="BU9" s="22" t="s">
        <v>96</v>
      </c>
      <c r="BV9" s="22" t="s">
        <v>95</v>
      </c>
      <c r="BW9" s="22" t="s">
        <v>96</v>
      </c>
      <c r="BX9" s="22" t="s">
        <v>95</v>
      </c>
      <c r="BY9" s="22" t="s">
        <v>96</v>
      </c>
      <c r="BZ9" s="22" t="s">
        <v>95</v>
      </c>
      <c r="CA9" s="22" t="s">
        <v>96</v>
      </c>
      <c r="CB9" s="22" t="s">
        <v>95</v>
      </c>
      <c r="CC9" s="22" t="s">
        <v>96</v>
      </c>
      <c r="CD9" s="22" t="s">
        <v>95</v>
      </c>
      <c r="CE9" s="22" t="s">
        <v>96</v>
      </c>
      <c r="CF9" s="22" t="s">
        <v>95</v>
      </c>
      <c r="CG9" s="22" t="s">
        <v>96</v>
      </c>
      <c r="CH9" s="22" t="s">
        <v>95</v>
      </c>
      <c r="CI9" s="22" t="s">
        <v>96</v>
      </c>
      <c r="CJ9" s="22" t="s">
        <v>95</v>
      </c>
      <c r="CK9" s="22" t="s">
        <v>96</v>
      </c>
      <c r="CL9" s="22" t="s">
        <v>95</v>
      </c>
      <c r="CM9" s="22" t="s">
        <v>96</v>
      </c>
      <c r="CN9" s="22" t="s">
        <v>95</v>
      </c>
      <c r="CO9" s="22" t="s">
        <v>96</v>
      </c>
      <c r="CP9" s="22" t="s">
        <v>95</v>
      </c>
      <c r="CQ9" s="22" t="s">
        <v>96</v>
      </c>
      <c r="CR9" s="22" t="s">
        <v>95</v>
      </c>
      <c r="CS9" s="22" t="s">
        <v>96</v>
      </c>
      <c r="CT9" s="22" t="s">
        <v>95</v>
      </c>
      <c r="CU9" s="22" t="s">
        <v>96</v>
      </c>
      <c r="CV9" s="22" t="s">
        <v>95</v>
      </c>
      <c r="CW9" s="22" t="s">
        <v>96</v>
      </c>
      <c r="CX9" s="22" t="s">
        <v>95</v>
      </c>
      <c r="CY9" s="22" t="s">
        <v>96</v>
      </c>
      <c r="CZ9" s="22" t="s">
        <v>95</v>
      </c>
      <c r="DA9" s="22" t="s">
        <v>96</v>
      </c>
      <c r="DB9" s="22" t="s">
        <v>95</v>
      </c>
      <c r="DC9" s="22" t="s">
        <v>96</v>
      </c>
      <c r="DD9" s="22" t="s">
        <v>95</v>
      </c>
      <c r="DE9" s="22" t="s">
        <v>96</v>
      </c>
      <c r="DF9" s="22" t="s">
        <v>95</v>
      </c>
      <c r="DG9" s="22" t="s">
        <v>96</v>
      </c>
      <c r="DH9" s="22" t="s">
        <v>95</v>
      </c>
      <c r="DI9" s="22" t="s">
        <v>96</v>
      </c>
      <c r="DJ9" s="22" t="s">
        <v>95</v>
      </c>
      <c r="DK9" s="22" t="s">
        <v>96</v>
      </c>
      <c r="DL9" s="22" t="s">
        <v>95</v>
      </c>
      <c r="DM9" s="22" t="s">
        <v>96</v>
      </c>
      <c r="DN9" s="21" t="s">
        <v>95</v>
      </c>
      <c r="DO9" s="21" t="s">
        <v>96</v>
      </c>
      <c r="DP9" s="22" t="s">
        <v>95</v>
      </c>
      <c r="DQ9" s="22" t="s">
        <v>96</v>
      </c>
      <c r="DR9" s="22" t="s">
        <v>95</v>
      </c>
      <c r="DS9" s="22" t="s">
        <v>96</v>
      </c>
      <c r="DT9" s="22" t="s">
        <v>95</v>
      </c>
      <c r="DU9" s="22" t="s">
        <v>96</v>
      </c>
      <c r="DV9" s="21" t="s">
        <v>95</v>
      </c>
      <c r="DW9" s="21" t="s">
        <v>96</v>
      </c>
      <c r="DX9" s="21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2"/>
      <c r="G10" s="140"/>
      <c r="H10" s="141"/>
      <c r="I10" s="53"/>
      <c r="J10" s="140"/>
      <c r="K10" s="53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62"/>
      <c r="DC10" s="142"/>
      <c r="DD10" s="62"/>
      <c r="DE10" s="142"/>
      <c r="DF10" s="62"/>
      <c r="DG10" s="140"/>
      <c r="DH10" s="62"/>
      <c r="DI10" s="140"/>
      <c r="DJ10" s="62"/>
      <c r="DK10" s="140"/>
      <c r="DL10" s="62"/>
      <c r="DM10" s="140"/>
      <c r="DN10" s="140"/>
      <c r="DO10" s="62"/>
      <c r="DP10" s="140"/>
      <c r="DQ10" s="62"/>
      <c r="DR10" s="140"/>
      <c r="DS10" s="62"/>
      <c r="DT10" s="140"/>
      <c r="DU10" s="62"/>
      <c r="DV10" s="63">
        <f t="shared" ref="DV10:DV41" si="0">F10+H10+J10+L10+N10+P10++R10+T10+V10+X10+Z10+AB10+AD10+AF10+AH10+AJ10+AL10+AN10+AP10+AR10+AT10+AV10+AX10+AZ10+BB10+BD10+BF10+BJ10+BH10+BL10+BN10+BR10+BT10+BV10+BX10+CB10+CD10+CF10+CH10+CJ10+CL10+CN10+CP10+CR10+CT10+CV10+CX10+CZ10+DB10+DD10++DH10+DJ10+DL10+DN10+DP10+DR10+DT10+BZ10+BP10+DF10</f>
        <v>0</v>
      </c>
      <c r="DW10" s="63">
        <f t="shared" ref="DW10:DW41" si="1">G10+I10+K10+M10+O10+Q10+S10+U10+W10+Y10+AA10+AC10+AE10+AG10+AI10+AK10+AM10+AO10+AQ10+AS10+AU10+AW10+AY10+BA10+BC10+BE10+BG10+BK10+BM10+BO10+BQ10+BS10+BU10+BW10+BY10+CA10+CC10+CE10+CG10+CI10+CK10+CM10+CO10++CQ10+CS10+CU10+CW10+CY10+DA10+DC10+DE10+DG10+DI10+DK10+DM10+DO10+DQ10+DS10+DU10+BI10</f>
        <v>0</v>
      </c>
      <c r="DX10" s="64" t="str">
        <f>IF(DV10-DW10=0,"Bravo!!!","Débit n'égale pas crédit")</f>
        <v>Bravo!!!</v>
      </c>
      <c r="DY10" s="222"/>
      <c r="DZ10" s="223"/>
      <c r="EA10" s="224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22"/>
      <c r="DZ11" s="223"/>
      <c r="EA11" s="224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22"/>
      <c r="DZ12" s="223"/>
      <c r="EA12" s="224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22"/>
      <c r="DZ13" s="223"/>
      <c r="EA13" s="224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22"/>
      <c r="DZ14" s="223"/>
      <c r="EA14" s="224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22"/>
      <c r="DZ15" s="223"/>
      <c r="EA15" s="224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22"/>
      <c r="DZ16" s="223"/>
      <c r="EA16" s="224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22"/>
      <c r="DZ17" s="223"/>
      <c r="EA17" s="224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22"/>
      <c r="DZ18" s="223"/>
      <c r="EA18" s="224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22"/>
      <c r="DZ19" s="223"/>
      <c r="EA19" s="224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22"/>
      <c r="DZ20" s="223"/>
      <c r="EA20" s="224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22"/>
      <c r="DZ21" s="223"/>
      <c r="EA21" s="224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22"/>
      <c r="DZ22" s="223"/>
      <c r="EA22" s="224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22"/>
      <c r="DZ23" s="223"/>
      <c r="EA23" s="224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22"/>
      <c r="DZ24" s="223"/>
      <c r="EA24" s="224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22"/>
      <c r="DZ25" s="223"/>
      <c r="EA25" s="224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22"/>
      <c r="DZ26" s="223"/>
      <c r="EA26" s="224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22"/>
      <c r="DZ27" s="223"/>
      <c r="EA27" s="224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22"/>
      <c r="DZ28" s="223"/>
      <c r="EA28" s="224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22"/>
      <c r="DZ29" s="223"/>
      <c r="EA29" s="224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22"/>
      <c r="DZ30" s="223"/>
      <c r="EA30" s="224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22"/>
      <c r="DZ31" s="223"/>
      <c r="EA31" s="224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22"/>
      <c r="DZ32" s="223"/>
      <c r="EA32" s="224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22"/>
      <c r="DZ33" s="223"/>
      <c r="EA33" s="224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22"/>
      <c r="DZ34" s="223"/>
      <c r="EA34" s="224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22"/>
      <c r="DZ35" s="223"/>
      <c r="EA35" s="224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22"/>
      <c r="DZ36" s="223"/>
      <c r="EA36" s="224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22"/>
      <c r="DZ37" s="223"/>
      <c r="EA37" s="224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22"/>
      <c r="DZ38" s="223"/>
      <c r="EA38" s="224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22"/>
      <c r="DZ39" s="223"/>
      <c r="EA39" s="224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22"/>
      <c r="DZ40" s="223"/>
      <c r="EA40" s="224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22"/>
      <c r="DZ41" s="223"/>
      <c r="EA41" s="224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P42++R42+T42+V42+X42+Z42+AB42+AD42+AF42+AH42+AJ42+AL42+AN42+AP42+AR42+AT42+AV42+AX42+AZ42+BB42+BD42+BF42+BJ42+BH42+BL42+BN42+BR42+BT42+BV42+BX42+CB42+CD42+CF42+CH42+CJ42+CL42+CN42+CP42+CR42+CT42+CV42+CX42+CZ42+DB42+DD42++DH42+DJ42+DL42+DN42+DP42+DR42+DT42+BZ42+BP42+DF42</f>
        <v>0</v>
      </c>
      <c r="DW42" s="63">
        <f t="shared" ref="DW42:DW59" si="4">G42+I42+K42+M42+O42+Q42+S42+U42+W42+Y42+AA42+AC42+AE42+AG42+AI42+AK42+AM42+AO42+AQ42+AS42+AU42+AW42+AY42+BA42+BC42+BE42+BG42+BK42+BM42+BO42+BQ42+BS42+BU42+BW42+BY42+CA42+CC42+CE42+CG42+CI42+CK42+CM42+CO42++CQ42+CS42+CU42+CW42+CY42+DA42+DC42+DE42+DG42+DI42+DK42+DM42+DO42+DQ42+DS42+DU42+BI42</f>
        <v>0</v>
      </c>
      <c r="DX42" s="64" t="str">
        <f t="shared" si="2"/>
        <v>Bravo!!!</v>
      </c>
      <c r="DY42" s="222"/>
      <c r="DZ42" s="223"/>
      <c r="EA42" s="224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22"/>
      <c r="DZ43" s="223"/>
      <c r="EA43" s="224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22"/>
      <c r="DZ44" s="223"/>
      <c r="EA44" s="224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22"/>
      <c r="DZ45" s="223"/>
      <c r="EA45" s="224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22"/>
      <c r="DZ46" s="223"/>
      <c r="EA46" s="224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22"/>
      <c r="DZ47" s="223"/>
      <c r="EA47" s="224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22"/>
      <c r="DZ48" s="223"/>
      <c r="EA48" s="224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22"/>
      <c r="DZ49" s="223"/>
      <c r="EA49" s="224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22"/>
      <c r="DZ50" s="223"/>
      <c r="EA50" s="224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22"/>
      <c r="DZ51" s="223"/>
      <c r="EA51" s="224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22"/>
      <c r="DZ52" s="223"/>
      <c r="EA52" s="224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22"/>
      <c r="DZ53" s="223"/>
      <c r="EA53" s="224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22"/>
      <c r="DZ54" s="223"/>
      <c r="EA54" s="224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22"/>
      <c r="DZ55" s="223"/>
      <c r="EA55" s="224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22"/>
      <c r="DZ56" s="223"/>
      <c r="EA56" s="224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22"/>
      <c r="DZ57" s="223"/>
      <c r="EA57" s="224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22"/>
      <c r="DZ58" s="223"/>
      <c r="EA58" s="224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22"/>
      <c r="DZ59" s="223"/>
      <c r="EA59" s="224"/>
    </row>
    <row r="60" spans="1:131" x14ac:dyDescent="0.4">
      <c r="A60" s="187" t="s">
        <v>98</v>
      </c>
      <c r="B60" s="187"/>
      <c r="C60" s="187"/>
      <c r="D60" s="187"/>
      <c r="E60" s="187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187"/>
      <c r="B61" s="187"/>
      <c r="C61" s="187"/>
      <c r="D61" s="187"/>
      <c r="E61" s="187"/>
      <c r="F61" s="63">
        <f>SUM(F11:F59)</f>
        <v>0</v>
      </c>
      <c r="G61" s="63">
        <f>SUM(G10:G59)</f>
        <v>0</v>
      </c>
      <c r="H61" s="63">
        <f t="shared" ref="H61:AY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ref="AR61:AS61" si="6">SUM(AR11:AR59)</f>
        <v>0</v>
      </c>
      <c r="AS61" s="63">
        <f t="shared" si="6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ref="AZ61:BM61" si="7">SUM(AZ11:AZ59)</f>
        <v>0</v>
      </c>
      <c r="BA61" s="63">
        <f t="shared" si="7"/>
        <v>0</v>
      </c>
      <c r="BB61" s="63">
        <f t="shared" si="7"/>
        <v>0</v>
      </c>
      <c r="BC61" s="63">
        <f t="shared" si="7"/>
        <v>0</v>
      </c>
      <c r="BD61" s="63">
        <f t="shared" si="7"/>
        <v>0</v>
      </c>
      <c r="BE61" s="63">
        <f t="shared" si="7"/>
        <v>0</v>
      </c>
      <c r="BF61" s="63">
        <f t="shared" si="7"/>
        <v>0</v>
      </c>
      <c r="BG61" s="63">
        <f t="shared" si="7"/>
        <v>0</v>
      </c>
      <c r="BH61" s="63">
        <f t="shared" si="7"/>
        <v>0</v>
      </c>
      <c r="BI61" s="63">
        <f t="shared" si="7"/>
        <v>0</v>
      </c>
      <c r="BJ61" s="63">
        <f t="shared" si="7"/>
        <v>0</v>
      </c>
      <c r="BK61" s="63">
        <f t="shared" si="7"/>
        <v>0</v>
      </c>
      <c r="BL61" s="63">
        <f t="shared" si="7"/>
        <v>0</v>
      </c>
      <c r="BM61" s="63">
        <f t="shared" si="7"/>
        <v>0</v>
      </c>
      <c r="BN61" s="63">
        <f t="shared" ref="BN61:CW61" si="8">SUM(BN11:BN59)</f>
        <v>0</v>
      </c>
      <c r="BO61" s="63">
        <f t="shared" si="8"/>
        <v>0</v>
      </c>
      <c r="BP61" s="63">
        <f t="shared" si="8"/>
        <v>0</v>
      </c>
      <c r="BQ61" s="63">
        <f t="shared" si="8"/>
        <v>0</v>
      </c>
      <c r="BR61" s="63">
        <f t="shared" si="8"/>
        <v>0</v>
      </c>
      <c r="BS61" s="63">
        <f t="shared" si="8"/>
        <v>0</v>
      </c>
      <c r="BT61" s="63">
        <f t="shared" si="8"/>
        <v>0</v>
      </c>
      <c r="BU61" s="63">
        <f t="shared" si="8"/>
        <v>0</v>
      </c>
      <c r="BV61" s="63">
        <f t="shared" si="8"/>
        <v>0</v>
      </c>
      <c r="BW61" s="63">
        <f t="shared" si="8"/>
        <v>0</v>
      </c>
      <c r="BX61" s="63">
        <f t="shared" si="8"/>
        <v>0</v>
      </c>
      <c r="BY61" s="63">
        <f t="shared" si="8"/>
        <v>0</v>
      </c>
      <c r="BZ61" s="63">
        <f t="shared" si="8"/>
        <v>0</v>
      </c>
      <c r="CA61" s="63">
        <f t="shared" si="8"/>
        <v>0</v>
      </c>
      <c r="CB61" s="63">
        <f t="shared" si="8"/>
        <v>0</v>
      </c>
      <c r="CC61" s="63">
        <f t="shared" si="8"/>
        <v>0</v>
      </c>
      <c r="CD61" s="63">
        <f t="shared" si="8"/>
        <v>0</v>
      </c>
      <c r="CE61" s="63">
        <f t="shared" si="8"/>
        <v>0</v>
      </c>
      <c r="CF61" s="63">
        <f t="shared" si="8"/>
        <v>0</v>
      </c>
      <c r="CG61" s="63">
        <f t="shared" si="8"/>
        <v>0</v>
      </c>
      <c r="CH61" s="63">
        <f t="shared" si="8"/>
        <v>0</v>
      </c>
      <c r="CI61" s="63">
        <f t="shared" si="8"/>
        <v>0</v>
      </c>
      <c r="CJ61" s="63">
        <f t="shared" si="8"/>
        <v>0</v>
      </c>
      <c r="CK61" s="63">
        <f t="shared" si="8"/>
        <v>0</v>
      </c>
      <c r="CL61" s="63">
        <f t="shared" si="8"/>
        <v>0</v>
      </c>
      <c r="CM61" s="63">
        <f t="shared" si="8"/>
        <v>0</v>
      </c>
      <c r="CN61" s="63">
        <f t="shared" si="8"/>
        <v>0</v>
      </c>
      <c r="CO61" s="63">
        <f t="shared" si="8"/>
        <v>0</v>
      </c>
      <c r="CP61" s="63">
        <f t="shared" si="8"/>
        <v>0</v>
      </c>
      <c r="CQ61" s="63">
        <f t="shared" si="8"/>
        <v>0</v>
      </c>
      <c r="CR61" s="63">
        <f t="shared" si="8"/>
        <v>0</v>
      </c>
      <c r="CS61" s="63">
        <f t="shared" si="8"/>
        <v>0</v>
      </c>
      <c r="CT61" s="63">
        <f t="shared" si="8"/>
        <v>0</v>
      </c>
      <c r="CU61" s="63">
        <f t="shared" si="8"/>
        <v>0</v>
      </c>
      <c r="CV61" s="63">
        <f t="shared" si="8"/>
        <v>0</v>
      </c>
      <c r="CW61" s="63">
        <f t="shared" si="8"/>
        <v>0</v>
      </c>
      <c r="CX61" s="63">
        <f t="shared" ref="CX61:CZ61" si="9">SUM(CX11:CX59)</f>
        <v>0</v>
      </c>
      <c r="CY61" s="63">
        <f t="shared" si="9"/>
        <v>0</v>
      </c>
      <c r="CZ61" s="63">
        <f t="shared" si="9"/>
        <v>0</v>
      </c>
      <c r="DA61" s="63">
        <f t="shared" ref="DA61:DU61" si="10">SUM(DA11:DA59)</f>
        <v>0</v>
      </c>
      <c r="DB61" s="63">
        <f t="shared" si="10"/>
        <v>0</v>
      </c>
      <c r="DC61" s="63">
        <f t="shared" si="10"/>
        <v>0</v>
      </c>
      <c r="DD61" s="63">
        <f t="shared" si="10"/>
        <v>0</v>
      </c>
      <c r="DE61" s="63">
        <f t="shared" si="10"/>
        <v>0</v>
      </c>
      <c r="DF61" s="63">
        <f t="shared" si="10"/>
        <v>0</v>
      </c>
      <c r="DG61" s="63">
        <f t="shared" si="10"/>
        <v>0</v>
      </c>
      <c r="DH61" s="63">
        <f t="shared" si="10"/>
        <v>0</v>
      </c>
      <c r="DI61" s="63">
        <f t="shared" si="10"/>
        <v>0</v>
      </c>
      <c r="DJ61" s="63">
        <f t="shared" si="10"/>
        <v>0</v>
      </c>
      <c r="DK61" s="63">
        <f t="shared" si="10"/>
        <v>0</v>
      </c>
      <c r="DL61" s="63">
        <f t="shared" si="10"/>
        <v>0</v>
      </c>
      <c r="DM61" s="63">
        <f t="shared" si="10"/>
        <v>0</v>
      </c>
      <c r="DN61" s="63">
        <f t="shared" si="10"/>
        <v>0</v>
      </c>
      <c r="DO61" s="63">
        <f t="shared" si="10"/>
        <v>0</v>
      </c>
      <c r="DP61" s="63">
        <f t="shared" si="10"/>
        <v>0</v>
      </c>
      <c r="DQ61" s="63">
        <f t="shared" si="10"/>
        <v>0</v>
      </c>
      <c r="DR61" s="63">
        <f t="shared" si="10"/>
        <v>0</v>
      </c>
      <c r="DS61" s="63">
        <f t="shared" si="10"/>
        <v>0</v>
      </c>
      <c r="DT61" s="63">
        <f t="shared" si="10"/>
        <v>0</v>
      </c>
      <c r="DU61" s="63">
        <f t="shared" si="10"/>
        <v>0</v>
      </c>
      <c r="DV61" s="33"/>
      <c r="DW61" s="34"/>
      <c r="DX61" s="35"/>
    </row>
    <row r="62" spans="1:131" ht="31.5" customHeight="1" thickBot="1" x14ac:dyDescent="0.45">
      <c r="A62" s="215" t="s">
        <v>99</v>
      </c>
      <c r="B62" s="216"/>
      <c r="C62" s="216"/>
      <c r="D62" s="216"/>
      <c r="E62" s="217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thickTop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ht="17.25" customHeight="1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ht="15.75" customHeight="1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ht="6" customHeight="1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xrv0+T4b5K0CYKPIFoK+aW7KaZMxtCrmqqKhmO0kBF16z32Wz00Jn3ze6k9JRvH5LK1vu0xbZzouHZbSxyLJhQ==" saltValue="6NeZvfGbWByEVHMy0CJuXQ==" spinCount="100000" sheet="1" formatCells="0" formatColumns="0"/>
  <mergeCells count="192">
    <mergeCell ref="D65:K65"/>
    <mergeCell ref="BH8:BI8"/>
    <mergeCell ref="BH62:BI62"/>
    <mergeCell ref="DY54:EA54"/>
    <mergeCell ref="DY55:EA55"/>
    <mergeCell ref="DY56:EA56"/>
    <mergeCell ref="DY57:EA57"/>
    <mergeCell ref="DY58:EA58"/>
    <mergeCell ref="DY59:EA59"/>
    <mergeCell ref="X8:Y8"/>
    <mergeCell ref="DY45:EA45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36:EA36"/>
    <mergeCell ref="DY37:EA37"/>
    <mergeCell ref="DY38:EA38"/>
    <mergeCell ref="DY39:EA39"/>
    <mergeCell ref="DY40:EA40"/>
    <mergeCell ref="DY41:EA41"/>
    <mergeCell ref="DY42:EA42"/>
    <mergeCell ref="DY43:EA43"/>
    <mergeCell ref="DY44:EA44"/>
    <mergeCell ref="DY27:EA27"/>
    <mergeCell ref="DY28:EA28"/>
    <mergeCell ref="DY29:EA29"/>
    <mergeCell ref="DY30:EA30"/>
    <mergeCell ref="DY31:EA31"/>
    <mergeCell ref="DY32:EA32"/>
    <mergeCell ref="DY33:EA33"/>
    <mergeCell ref="DY34:EA34"/>
    <mergeCell ref="DY35:EA35"/>
    <mergeCell ref="A4:F4"/>
    <mergeCell ref="CZ62:DA62"/>
    <mergeCell ref="CX62:CY62"/>
    <mergeCell ref="CP62:CQ62"/>
    <mergeCell ref="CR62:CS62"/>
    <mergeCell ref="CT62:CU62"/>
    <mergeCell ref="CV62:CW62"/>
    <mergeCell ref="BR62:BS62"/>
    <mergeCell ref="BT62:BU62"/>
    <mergeCell ref="BV62:BW62"/>
    <mergeCell ref="BX62:BY62"/>
    <mergeCell ref="BJ62:BK62"/>
    <mergeCell ref="BL62:BM62"/>
    <mergeCell ref="BN62:BO62"/>
    <mergeCell ref="BP62:BQ62"/>
    <mergeCell ref="N62:O62"/>
    <mergeCell ref="X62:Y62"/>
    <mergeCell ref="Z62:AA62"/>
    <mergeCell ref="CJ62:CK62"/>
    <mergeCell ref="CL62:CM62"/>
    <mergeCell ref="CN62:CO62"/>
    <mergeCell ref="BZ62:CA62"/>
    <mergeCell ref="CB62:CC62"/>
    <mergeCell ref="CD62:CE62"/>
    <mergeCell ref="DP62:DQ62"/>
    <mergeCell ref="DR62:DS62"/>
    <mergeCell ref="DT62:DU62"/>
    <mergeCell ref="DB62:DC62"/>
    <mergeCell ref="DD62:DE62"/>
    <mergeCell ref="DN62:DO62"/>
    <mergeCell ref="DY8:EA9"/>
    <mergeCell ref="DY10:EA10"/>
    <mergeCell ref="DY11:EA11"/>
    <mergeCell ref="DY12:EA12"/>
    <mergeCell ref="DY13:EA13"/>
    <mergeCell ref="DY14:EA14"/>
    <mergeCell ref="DY15:EA15"/>
    <mergeCell ref="DY16:EA16"/>
    <mergeCell ref="DY17:EA17"/>
    <mergeCell ref="DY18:EA18"/>
    <mergeCell ref="DY19:EA19"/>
    <mergeCell ref="DY20:EA20"/>
    <mergeCell ref="DY21:EA21"/>
    <mergeCell ref="DY22:EA22"/>
    <mergeCell ref="DY23:EA23"/>
    <mergeCell ref="DY24:EA24"/>
    <mergeCell ref="DY25:EA25"/>
    <mergeCell ref="DY26:EA26"/>
    <mergeCell ref="DF62:DG62"/>
    <mergeCell ref="DH62:DI62"/>
    <mergeCell ref="CF62:CG62"/>
    <mergeCell ref="AZ62:BA62"/>
    <mergeCell ref="BB62:BC62"/>
    <mergeCell ref="BD62:BE62"/>
    <mergeCell ref="BF62:BG62"/>
    <mergeCell ref="AP62:AQ62"/>
    <mergeCell ref="AT62:AU62"/>
    <mergeCell ref="AV62:AW62"/>
    <mergeCell ref="AX62:AY62"/>
    <mergeCell ref="AH8:AI8"/>
    <mergeCell ref="DP8:DQ8"/>
    <mergeCell ref="DR8:DS8"/>
    <mergeCell ref="CH62:CI62"/>
    <mergeCell ref="AN62:AO62"/>
    <mergeCell ref="AB62:AC62"/>
    <mergeCell ref="AD62:AE62"/>
    <mergeCell ref="AF62:AG62"/>
    <mergeCell ref="L6:AK6"/>
    <mergeCell ref="AL6:DA6"/>
    <mergeCell ref="AB8:AC8"/>
    <mergeCell ref="AD8:AE8"/>
    <mergeCell ref="AF8:AG8"/>
    <mergeCell ref="AX8:AY8"/>
    <mergeCell ref="BB8:BC8"/>
    <mergeCell ref="BD8:BE8"/>
    <mergeCell ref="CP8:CQ8"/>
    <mergeCell ref="CN8:CO8"/>
    <mergeCell ref="CL8:CM8"/>
    <mergeCell ref="CJ8:CK8"/>
    <mergeCell ref="CH8:CI8"/>
    <mergeCell ref="CD8:CE8"/>
    <mergeCell ref="CB8:CC8"/>
    <mergeCell ref="BZ8:CA8"/>
    <mergeCell ref="CF8:CG8"/>
    <mergeCell ref="A60:E61"/>
    <mergeCell ref="J8:K8"/>
    <mergeCell ref="J62:K62"/>
    <mergeCell ref="DB8:DC8"/>
    <mergeCell ref="DD8:DE8"/>
    <mergeCell ref="R62:S62"/>
    <mergeCell ref="T62:U62"/>
    <mergeCell ref="V62:W62"/>
    <mergeCell ref="AH62:AI62"/>
    <mergeCell ref="AJ62:AK62"/>
    <mergeCell ref="AL62:AM62"/>
    <mergeCell ref="P62:Q62"/>
    <mergeCell ref="AR62:AS62"/>
    <mergeCell ref="H62:I62"/>
    <mergeCell ref="BL8:BM8"/>
    <mergeCell ref="BP8:BQ8"/>
    <mergeCell ref="L62:M62"/>
    <mergeCell ref="BN8:BO8"/>
    <mergeCell ref="A62:E62"/>
    <mergeCell ref="F62:G62"/>
    <mergeCell ref="Z8:AA8"/>
    <mergeCell ref="T8:U8"/>
    <mergeCell ref="V8:W8"/>
    <mergeCell ref="DN8:DO8"/>
    <mergeCell ref="DJ62:DK62"/>
    <mergeCell ref="DL62:DM62"/>
    <mergeCell ref="DV8:DW8"/>
    <mergeCell ref="L8:M8"/>
    <mergeCell ref="N8:O8"/>
    <mergeCell ref="P8:Q8"/>
    <mergeCell ref="R8:S8"/>
    <mergeCell ref="AL8:AM8"/>
    <mergeCell ref="AN8:AO8"/>
    <mergeCell ref="AP8:AQ8"/>
    <mergeCell ref="AR8:AS8"/>
    <mergeCell ref="AT8:AU8"/>
    <mergeCell ref="AV8:AW8"/>
    <mergeCell ref="AZ8:BA8"/>
    <mergeCell ref="BF8:BG8"/>
    <mergeCell ref="BJ8:BK8"/>
    <mergeCell ref="DF8:DG8"/>
    <mergeCell ref="DT8:DU8"/>
    <mergeCell ref="AJ8:AK8"/>
    <mergeCell ref="CR8:CS8"/>
    <mergeCell ref="CZ8:DA8"/>
    <mergeCell ref="CX8:CY8"/>
    <mergeCell ref="BX8:BY8"/>
    <mergeCell ref="A66:D69"/>
    <mergeCell ref="H8:I8"/>
    <mergeCell ref="B8:C8"/>
    <mergeCell ref="DP7:DS7"/>
    <mergeCell ref="DT7:DU7"/>
    <mergeCell ref="F7:G7"/>
    <mergeCell ref="H7:K7"/>
    <mergeCell ref="AL7:DA7"/>
    <mergeCell ref="DB7:DI7"/>
    <mergeCell ref="DJ7:DM7"/>
    <mergeCell ref="DN7:DO7"/>
    <mergeCell ref="L7:U7"/>
    <mergeCell ref="V7:AK7"/>
    <mergeCell ref="D8:D9"/>
    <mergeCell ref="F8:G8"/>
    <mergeCell ref="E8:E9"/>
    <mergeCell ref="DH8:DI8"/>
    <mergeCell ref="DJ8:DK8"/>
    <mergeCell ref="DL8:DM8"/>
    <mergeCell ref="BV8:BW8"/>
    <mergeCell ref="BT8:BU8"/>
    <mergeCell ref="BR8:BS8"/>
    <mergeCell ref="CV8:CW8"/>
    <mergeCell ref="CT8:CU8"/>
  </mergeCells>
  <phoneticPr fontId="2" type="noConversion"/>
  <pageMargins left="0.78740157480314965" right="0.78740157480314965" top="0.98425196850393704" bottom="0.98425196850393704" header="0.51181102362204722" footer="0.51181102362204722"/>
  <pageSetup paperSize="5" scale="70" orientation="landscape" horizontalDpi="200" verticalDpi="200" r:id="rId1"/>
  <headerFooter alignWithMargins="0"/>
  <ignoredErrors>
    <ignoredError sqref="AP61:AQ61 CF61:CW61 H61:I61 L61:M61 N61:O61 P61:Q61 R61:W61 X61:AA61 AB61:AK61 AL61:AM61 AN61:AO61 AT61:AU61 AV61:AY61 AZ61:BE61 BF61:BG61 BJ61:BK61 BL61:BO61 BP61:BW61 BX61:CE61 CX61:CZ61" formulaRange="1"/>
  </ignoredError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F5" sqref="F5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50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x14ac:dyDescent="0.4">
      <c r="F7" s="238" t="s">
        <v>36</v>
      </c>
      <c r="G7" s="234"/>
      <c r="H7" s="233" t="s">
        <v>37</v>
      </c>
      <c r="I7" s="235"/>
      <c r="J7" s="235"/>
      <c r="K7" s="234"/>
      <c r="L7" s="233" t="s">
        <v>38</v>
      </c>
      <c r="M7" s="235"/>
      <c r="N7" s="235"/>
      <c r="O7" s="235"/>
      <c r="P7" s="235"/>
      <c r="Q7" s="235"/>
      <c r="R7" s="235"/>
      <c r="S7" s="235"/>
      <c r="T7" s="235"/>
      <c r="U7" s="234"/>
      <c r="V7" s="239" t="s">
        <v>39</v>
      </c>
      <c r="W7" s="240"/>
      <c r="X7" s="240"/>
      <c r="Y7" s="240"/>
      <c r="Z7" s="240"/>
      <c r="AA7" s="240"/>
      <c r="AB7" s="240"/>
      <c r="AC7" s="240"/>
      <c r="AD7" s="240"/>
      <c r="AE7" s="240"/>
      <c r="AF7" s="240"/>
      <c r="AG7" s="240"/>
      <c r="AH7" s="240"/>
      <c r="AI7" s="240"/>
      <c r="AJ7" s="240"/>
      <c r="AK7" s="241"/>
      <c r="AL7" s="233" t="s">
        <v>40</v>
      </c>
      <c r="AM7" s="235"/>
      <c r="AN7" s="235"/>
      <c r="AO7" s="235"/>
      <c r="AP7" s="235"/>
      <c r="AQ7" s="235"/>
      <c r="AR7" s="235"/>
      <c r="AS7" s="235"/>
      <c r="AT7" s="235"/>
      <c r="AU7" s="235"/>
      <c r="AV7" s="235"/>
      <c r="AW7" s="235"/>
      <c r="AX7" s="231"/>
      <c r="AY7" s="231"/>
      <c r="AZ7" s="231"/>
      <c r="BA7" s="231"/>
      <c r="BB7" s="231"/>
      <c r="BC7" s="231"/>
      <c r="BD7" s="231"/>
      <c r="BE7" s="231"/>
      <c r="BF7" s="231"/>
      <c r="BG7" s="231"/>
      <c r="BH7" s="231"/>
      <c r="BI7" s="231"/>
      <c r="BJ7" s="231"/>
      <c r="BK7" s="231"/>
      <c r="BL7" s="231"/>
      <c r="BM7" s="231"/>
      <c r="BN7" s="231"/>
      <c r="BO7" s="231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2"/>
      <c r="DB7" s="242" t="s">
        <v>36</v>
      </c>
      <c r="DC7" s="231"/>
      <c r="DD7" s="231"/>
      <c r="DE7" s="231"/>
      <c r="DF7" s="231"/>
      <c r="DG7" s="231"/>
      <c r="DH7" s="231"/>
      <c r="DI7" s="232"/>
      <c r="DJ7" s="231" t="s">
        <v>41</v>
      </c>
      <c r="DK7" s="231"/>
      <c r="DL7" s="231"/>
      <c r="DM7" s="232"/>
      <c r="DN7" s="233" t="s">
        <v>37</v>
      </c>
      <c r="DO7" s="234"/>
      <c r="DP7" s="235" t="s">
        <v>42</v>
      </c>
      <c r="DQ7" s="235"/>
      <c r="DR7" s="235"/>
      <c r="DS7" s="235"/>
      <c r="DT7" s="236" t="s">
        <v>33</v>
      </c>
      <c r="DU7" s="237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187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08" t="s">
        <v>15</v>
      </c>
      <c r="DW8" s="209"/>
      <c r="DX8" s="17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38" t="s">
        <v>95</v>
      </c>
      <c r="DW9" s="21" t="s">
        <v>96</v>
      </c>
      <c r="DX9" s="21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1'!F62</f>
        <v>0</v>
      </c>
      <c r="G10" s="142"/>
      <c r="H10" s="142"/>
      <c r="I10" s="63">
        <f>'Mois 1'!H62</f>
        <v>0</v>
      </c>
      <c r="J10" s="142"/>
      <c r="K10" s="63">
        <f>'Mois 1'!J62</f>
        <v>0</v>
      </c>
      <c r="L10" s="143"/>
      <c r="M10" s="63">
        <f>'Mois 1'!L62</f>
        <v>0</v>
      </c>
      <c r="N10" s="142"/>
      <c r="O10" s="63">
        <f>'Mois 1'!N62</f>
        <v>0</v>
      </c>
      <c r="P10" s="142"/>
      <c r="Q10" s="63">
        <f>'Mois 1'!P62</f>
        <v>0</v>
      </c>
      <c r="R10" s="142"/>
      <c r="S10" s="63">
        <f>'Mois 1'!R62</f>
        <v>0</v>
      </c>
      <c r="T10" s="142"/>
      <c r="U10" s="63">
        <f>'Mois 1'!T62</f>
        <v>0</v>
      </c>
      <c r="V10" s="142"/>
      <c r="W10" s="63">
        <f>'Mois 1'!V62</f>
        <v>0</v>
      </c>
      <c r="X10" s="142"/>
      <c r="Y10" s="63">
        <f>'Mois 1'!X62</f>
        <v>0</v>
      </c>
      <c r="Z10" s="142"/>
      <c r="AA10" s="63">
        <f>'Mois 1'!Z62</f>
        <v>0</v>
      </c>
      <c r="AB10" s="142"/>
      <c r="AC10" s="63">
        <f>'Mois 1'!AB62</f>
        <v>0</v>
      </c>
      <c r="AD10" s="142"/>
      <c r="AE10" s="63">
        <f>'Mois 1'!AD62</f>
        <v>0</v>
      </c>
      <c r="AF10" s="142"/>
      <c r="AG10" s="63">
        <f>'Mois 1'!AF62</f>
        <v>0</v>
      </c>
      <c r="AH10" s="142"/>
      <c r="AI10" s="63">
        <f>'Mois 1'!AH62</f>
        <v>0</v>
      </c>
      <c r="AJ10" s="142"/>
      <c r="AK10" s="63">
        <f>'Mois 1'!AJ62</f>
        <v>0</v>
      </c>
      <c r="AL10" s="63">
        <f>'Mois 1'!AL62</f>
        <v>0</v>
      </c>
      <c r="AM10" s="142"/>
      <c r="AN10" s="63">
        <f>'Mois 1'!AN62</f>
        <v>0</v>
      </c>
      <c r="AO10" s="142"/>
      <c r="AP10" s="63">
        <f>'Mois 1'!AP62</f>
        <v>0</v>
      </c>
      <c r="AQ10" s="142"/>
      <c r="AR10" s="63">
        <f>'Mois 1'!AR62</f>
        <v>0</v>
      </c>
      <c r="AS10" s="142"/>
      <c r="AT10" s="63">
        <f>'Mois 1'!AT62</f>
        <v>0</v>
      </c>
      <c r="AU10" s="142"/>
      <c r="AV10" s="63">
        <f>'Mois 1'!AV62</f>
        <v>0</v>
      </c>
      <c r="AW10" s="142"/>
      <c r="AX10" s="63">
        <f>'Mois 1'!AX62</f>
        <v>0</v>
      </c>
      <c r="AY10" s="142"/>
      <c r="AZ10" s="63">
        <f>'Mois 1'!AZ62</f>
        <v>0</v>
      </c>
      <c r="BA10" s="142"/>
      <c r="BB10" s="63">
        <f>'Mois 1'!BB62</f>
        <v>0</v>
      </c>
      <c r="BC10" s="142"/>
      <c r="BD10" s="63">
        <f>'Mois 1'!BD62</f>
        <v>0</v>
      </c>
      <c r="BE10" s="142"/>
      <c r="BF10" s="63">
        <f>'Mois 1'!BF62</f>
        <v>0</v>
      </c>
      <c r="BG10" s="142"/>
      <c r="BH10" s="63">
        <f>'Mois 1'!BH62</f>
        <v>0</v>
      </c>
      <c r="BI10" s="142"/>
      <c r="BJ10" s="63">
        <f>'Mois 1'!BJ62</f>
        <v>0</v>
      </c>
      <c r="BK10" s="142"/>
      <c r="BL10" s="63">
        <f>'Mois 1'!BL62</f>
        <v>0</v>
      </c>
      <c r="BM10" s="142"/>
      <c r="BN10" s="63">
        <f>'Mois 1'!BN62</f>
        <v>0</v>
      </c>
      <c r="BO10" s="142"/>
      <c r="BP10" s="63">
        <f>'Mois 1'!BP62</f>
        <v>0</v>
      </c>
      <c r="BQ10" s="142"/>
      <c r="BR10" s="63">
        <f>'Mois 1'!BR62</f>
        <v>0</v>
      </c>
      <c r="BS10" s="142"/>
      <c r="BT10" s="63">
        <f>'Mois 1'!BT62</f>
        <v>0</v>
      </c>
      <c r="BU10" s="142"/>
      <c r="BV10" s="63">
        <f>'Mois 1'!BV62</f>
        <v>0</v>
      </c>
      <c r="BW10" s="142"/>
      <c r="BX10" s="63">
        <f>'Mois 1'!BX62</f>
        <v>0</v>
      </c>
      <c r="BY10" s="142"/>
      <c r="BZ10" s="63">
        <f>'Mois 1'!BZ62</f>
        <v>0</v>
      </c>
      <c r="CA10" s="142"/>
      <c r="CB10" s="63">
        <f>'Mois 1'!CB62</f>
        <v>0</v>
      </c>
      <c r="CC10" s="142"/>
      <c r="CD10" s="63">
        <f>'Mois 1'!CD62</f>
        <v>0</v>
      </c>
      <c r="CE10" s="142"/>
      <c r="CF10" s="63">
        <f>'Mois 1'!CF62</f>
        <v>0</v>
      </c>
      <c r="CG10" s="142"/>
      <c r="CH10" s="63">
        <f>'Mois 1'!CH62</f>
        <v>0</v>
      </c>
      <c r="CI10" s="142"/>
      <c r="CJ10" s="63">
        <f>'Mois 1'!CJ62</f>
        <v>0</v>
      </c>
      <c r="CK10" s="142"/>
      <c r="CL10" s="63">
        <f>'Mois 1'!CL62</f>
        <v>0</v>
      </c>
      <c r="CM10" s="142"/>
      <c r="CN10" s="63">
        <f>'Mois 1'!CN62</f>
        <v>0</v>
      </c>
      <c r="CO10" s="142"/>
      <c r="CP10" s="63">
        <f>'Mois 1'!CP62</f>
        <v>0</v>
      </c>
      <c r="CQ10" s="142"/>
      <c r="CR10" s="63">
        <f>'Mois 1'!CR62</f>
        <v>0</v>
      </c>
      <c r="CS10" s="142"/>
      <c r="CT10" s="63">
        <f>'Mois 1'!CT62</f>
        <v>0</v>
      </c>
      <c r="CU10" s="142"/>
      <c r="CV10" s="63">
        <f>'Mois 1'!CV62</f>
        <v>0</v>
      </c>
      <c r="CW10" s="142"/>
      <c r="CX10" s="63">
        <f>'Mois 1'!CX62</f>
        <v>0</v>
      </c>
      <c r="CY10" s="142"/>
      <c r="CZ10" s="63">
        <f>'Mois 1'!CZ62</f>
        <v>0</v>
      </c>
      <c r="DA10" s="142"/>
      <c r="DB10" s="63">
        <f>'Mois 1'!DB62</f>
        <v>0</v>
      </c>
      <c r="DC10" s="142"/>
      <c r="DD10" s="63">
        <f>'Mois 1'!DD62</f>
        <v>0</v>
      </c>
      <c r="DE10" s="142"/>
      <c r="DF10" s="63">
        <f>'Mois 1'!DF62</f>
        <v>0</v>
      </c>
      <c r="DG10" s="142"/>
      <c r="DH10" s="63">
        <f>'Mois 1'!DH62</f>
        <v>0</v>
      </c>
      <c r="DI10" s="142"/>
      <c r="DJ10" s="63">
        <f>'Mois 1'!DJ62</f>
        <v>0</v>
      </c>
      <c r="DK10" s="142"/>
      <c r="DL10" s="63">
        <f>'Mois 1'!DL62</f>
        <v>0</v>
      </c>
      <c r="DM10" s="142"/>
      <c r="DN10" s="142"/>
      <c r="DO10" s="63">
        <f>'Mois 1'!DN62</f>
        <v>0</v>
      </c>
      <c r="DP10" s="142"/>
      <c r="DQ10" s="63">
        <f>'Mois 1'!DP62</f>
        <v>0</v>
      </c>
      <c r="DR10" s="142"/>
      <c r="DS10" s="63">
        <f>'Mois 1'!DR62</f>
        <v>0</v>
      </c>
      <c r="DT10" s="142"/>
      <c r="DU10" s="63">
        <f>'Mois 1'!DT62</f>
        <v>0</v>
      </c>
      <c r="DV10" s="63">
        <f t="shared" ref="DV10:DV41" si="0">F10+H10+J10+L10+N10+P10++R10+T10+V10+X10+Z10+AB10+AD10+AF10+AH10+AJ10+AL10+AN10+AP10+AR10+AT10+AV10+AX10+AZ10+BB10+BD10+BF10+BJ10+BH10+BL10+BN10+BR10+BT10+BV10+BX10+CB10+CD10+CF10+CH10+CJ10+CL10+CN10+CP10+CR10+CT10+CV10+CX10+CZ10+DB10+DD10++DH10+DJ10+DL10+DN10+DP10+DR10+DT10+DF10+BZ10+BP10</f>
        <v>0</v>
      </c>
      <c r="DW10" s="63">
        <f>G10+I10+K10+M10+O10+Q10+S10+U10+W10+Y10+AA10+AC10+AE10+AG10+AI10+AK10+AM10+AO10+AQ10+AS10+AU10+AW10+AY10+BA10+BC10+BE10+BG10+BK10+BM10+BO10+BQ10+BS10+BU10+BW10+BY10+CA10+CC10+CE10+CG10+CI10+CK10+CM10+CO10++CQ10+CS10+CU10+CW10+CY10+DA10+DC10+DE10+DG10+DI10+DK10+DM10+DO10+DQ10+DS10+DU10+BI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ref="DW11:DW59" si="1">G11+I11+K11+M11+O11+Q11+S11+U11+W11+Y11+AA11+AC11+AE11+AG11+AI11+AK11+AM11+AO11+AQ11+AS11+AU11+AW11+AY11+BA11+BC11+BE11+BG11+BK11+BM11+BO11+BQ11+BS11+BU11+BW11+BY11+CA11+CC11+CE11+CG11+CI11+CK11+CM11+CO11++CQ11+CS11+CU11+CW11+CY11+DA11+DC11+DE11+DG11+DI11+DK11+DM11+DO11+DQ11+DS11+DU11+BI11</f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P42++R42+T42+V42+X42+Z42+AB42+AD42+AF42+AH42+AJ42+AL42+AN42+AP42+AR42+AT42+AV42+AX42+AZ42+BB42+BD42+BF42+BJ42+BH42+BL42+BN42+BR42+BT42+BV42+BX42+CB42+CD42+CF42+CH42+CJ42+CL42+CN42+CP42+CR42+CT42+CV42+CX42+CZ42+DB42+DD42++DH42+DJ42+DL42+DN42+DP42+DR42+DT42+DF42+BZ42+BP42</f>
        <v>0</v>
      </c>
      <c r="DW42" s="63">
        <f t="shared" si="1"/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1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1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1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1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1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1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1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1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1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1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1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1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1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1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1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1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1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4">SUM(H11:H59)</f>
        <v>0</v>
      </c>
      <c r="I61" s="63">
        <f t="shared" si="4"/>
        <v>0</v>
      </c>
      <c r="J61" s="63">
        <f t="shared" si="4"/>
        <v>0</v>
      </c>
      <c r="K61" s="63">
        <f t="shared" si="4"/>
        <v>0</v>
      </c>
      <c r="L61" s="63">
        <f t="shared" si="4"/>
        <v>0</v>
      </c>
      <c r="M61" s="63">
        <f t="shared" si="4"/>
        <v>0</v>
      </c>
      <c r="N61" s="63">
        <f t="shared" si="4"/>
        <v>0</v>
      </c>
      <c r="O61" s="63">
        <f t="shared" si="4"/>
        <v>0</v>
      </c>
      <c r="P61" s="63">
        <f t="shared" si="4"/>
        <v>0</v>
      </c>
      <c r="Q61" s="63">
        <f t="shared" si="4"/>
        <v>0</v>
      </c>
      <c r="R61" s="63">
        <f t="shared" si="4"/>
        <v>0</v>
      </c>
      <c r="S61" s="63">
        <f t="shared" si="4"/>
        <v>0</v>
      </c>
      <c r="T61" s="63">
        <f t="shared" si="4"/>
        <v>0</v>
      </c>
      <c r="U61" s="63">
        <f t="shared" si="4"/>
        <v>0</v>
      </c>
      <c r="V61" s="63">
        <f t="shared" si="4"/>
        <v>0</v>
      </c>
      <c r="W61" s="63">
        <f t="shared" si="4"/>
        <v>0</v>
      </c>
      <c r="X61" s="63">
        <f t="shared" si="4"/>
        <v>0</v>
      </c>
      <c r="Y61" s="63">
        <f t="shared" si="4"/>
        <v>0</v>
      </c>
      <c r="Z61" s="63">
        <f t="shared" si="4"/>
        <v>0</v>
      </c>
      <c r="AA61" s="63">
        <f t="shared" si="4"/>
        <v>0</v>
      </c>
      <c r="AB61" s="63">
        <f t="shared" si="4"/>
        <v>0</v>
      </c>
      <c r="AC61" s="63">
        <f t="shared" si="4"/>
        <v>0</v>
      </c>
      <c r="AD61" s="63">
        <f t="shared" si="4"/>
        <v>0</v>
      </c>
      <c r="AE61" s="63">
        <f t="shared" si="4"/>
        <v>0</v>
      </c>
      <c r="AF61" s="63">
        <f t="shared" si="4"/>
        <v>0</v>
      </c>
      <c r="AG61" s="63">
        <f t="shared" si="4"/>
        <v>0</v>
      </c>
      <c r="AH61" s="63">
        <f t="shared" si="4"/>
        <v>0</v>
      </c>
      <c r="AI61" s="63">
        <f t="shared" si="4"/>
        <v>0</v>
      </c>
      <c r="AJ61" s="63">
        <f t="shared" si="4"/>
        <v>0</v>
      </c>
      <c r="AK61" s="63">
        <f t="shared" si="4"/>
        <v>0</v>
      </c>
      <c r="AL61" s="63">
        <f t="shared" si="4"/>
        <v>0</v>
      </c>
      <c r="AM61" s="63">
        <f t="shared" si="4"/>
        <v>0</v>
      </c>
      <c r="AN61" s="63">
        <f t="shared" si="4"/>
        <v>0</v>
      </c>
      <c r="AO61" s="63">
        <f t="shared" si="4"/>
        <v>0</v>
      </c>
      <c r="AP61" s="63">
        <f t="shared" si="4"/>
        <v>0</v>
      </c>
      <c r="AQ61" s="63">
        <f t="shared" si="4"/>
        <v>0</v>
      </c>
      <c r="AR61" s="63">
        <f t="shared" si="4"/>
        <v>0</v>
      </c>
      <c r="AS61" s="63">
        <f t="shared" si="4"/>
        <v>0</v>
      </c>
      <c r="AT61" s="63">
        <f t="shared" si="4"/>
        <v>0</v>
      </c>
      <c r="AU61" s="63">
        <f t="shared" si="4"/>
        <v>0</v>
      </c>
      <c r="AV61" s="63">
        <f t="shared" si="4"/>
        <v>0</v>
      </c>
      <c r="AW61" s="63">
        <f t="shared" si="4"/>
        <v>0</v>
      </c>
      <c r="AX61" s="63">
        <f t="shared" si="4"/>
        <v>0</v>
      </c>
      <c r="AY61" s="63">
        <f t="shared" si="4"/>
        <v>0</v>
      </c>
      <c r="AZ61" s="63">
        <f t="shared" si="4"/>
        <v>0</v>
      </c>
      <c r="BA61" s="63">
        <f t="shared" si="4"/>
        <v>0</v>
      </c>
      <c r="BB61" s="63">
        <f t="shared" si="4"/>
        <v>0</v>
      </c>
      <c r="BC61" s="63">
        <f t="shared" si="4"/>
        <v>0</v>
      </c>
      <c r="BD61" s="63">
        <f t="shared" si="4"/>
        <v>0</v>
      </c>
      <c r="BE61" s="63">
        <f t="shared" si="4"/>
        <v>0</v>
      </c>
      <c r="BF61" s="63">
        <f t="shared" si="4"/>
        <v>0</v>
      </c>
      <c r="BG61" s="63">
        <f t="shared" si="4"/>
        <v>0</v>
      </c>
      <c r="BH61" s="63">
        <f t="shared" si="4"/>
        <v>0</v>
      </c>
      <c r="BI61" s="63">
        <f t="shared" si="4"/>
        <v>0</v>
      </c>
      <c r="BJ61" s="63">
        <f t="shared" si="4"/>
        <v>0</v>
      </c>
      <c r="BK61" s="63">
        <f t="shared" si="4"/>
        <v>0</v>
      </c>
      <c r="BL61" s="63">
        <f t="shared" si="4"/>
        <v>0</v>
      </c>
      <c r="BM61" s="63">
        <f t="shared" si="4"/>
        <v>0</v>
      </c>
      <c r="BN61" s="63">
        <f t="shared" si="4"/>
        <v>0</v>
      </c>
      <c r="BO61" s="63">
        <f t="shared" si="4"/>
        <v>0</v>
      </c>
      <c r="BP61" s="63">
        <f t="shared" si="4"/>
        <v>0</v>
      </c>
      <c r="BQ61" s="63">
        <f t="shared" si="4"/>
        <v>0</v>
      </c>
      <c r="BR61" s="63">
        <f t="shared" si="4"/>
        <v>0</v>
      </c>
      <c r="BS61" s="63">
        <f t="shared" si="4"/>
        <v>0</v>
      </c>
      <c r="BT61" s="63">
        <f t="shared" si="4"/>
        <v>0</v>
      </c>
      <c r="BU61" s="63">
        <f t="shared" si="4"/>
        <v>0</v>
      </c>
      <c r="BV61" s="63">
        <f t="shared" ref="BV61:DU61" si="5">SUM(BV11:BV59)</f>
        <v>0</v>
      </c>
      <c r="BW61" s="63">
        <f t="shared" si="5"/>
        <v>0</v>
      </c>
      <c r="BX61" s="63">
        <f t="shared" si="5"/>
        <v>0</v>
      </c>
      <c r="BY61" s="63">
        <f t="shared" si="5"/>
        <v>0</v>
      </c>
      <c r="BZ61" s="63">
        <f t="shared" si="5"/>
        <v>0</v>
      </c>
      <c r="CA61" s="63">
        <f t="shared" si="5"/>
        <v>0</v>
      </c>
      <c r="CB61" s="63">
        <f t="shared" si="5"/>
        <v>0</v>
      </c>
      <c r="CC61" s="63">
        <f t="shared" si="5"/>
        <v>0</v>
      </c>
      <c r="CD61" s="63">
        <f t="shared" si="5"/>
        <v>0</v>
      </c>
      <c r="CE61" s="63">
        <f t="shared" si="5"/>
        <v>0</v>
      </c>
      <c r="CF61" s="63">
        <f t="shared" si="5"/>
        <v>0</v>
      </c>
      <c r="CG61" s="63">
        <f t="shared" si="5"/>
        <v>0</v>
      </c>
      <c r="CH61" s="63">
        <f t="shared" si="5"/>
        <v>0</v>
      </c>
      <c r="CI61" s="63">
        <f t="shared" si="5"/>
        <v>0</v>
      </c>
      <c r="CJ61" s="63">
        <f t="shared" si="5"/>
        <v>0</v>
      </c>
      <c r="CK61" s="63">
        <f t="shared" si="5"/>
        <v>0</v>
      </c>
      <c r="CL61" s="63">
        <f t="shared" si="5"/>
        <v>0</v>
      </c>
      <c r="CM61" s="63">
        <f t="shared" si="5"/>
        <v>0</v>
      </c>
      <c r="CN61" s="63">
        <f t="shared" si="5"/>
        <v>0</v>
      </c>
      <c r="CO61" s="63">
        <f t="shared" si="5"/>
        <v>0</v>
      </c>
      <c r="CP61" s="63">
        <f t="shared" si="5"/>
        <v>0</v>
      </c>
      <c r="CQ61" s="63">
        <f t="shared" si="5"/>
        <v>0</v>
      </c>
      <c r="CR61" s="63">
        <f t="shared" si="5"/>
        <v>0</v>
      </c>
      <c r="CS61" s="63">
        <f t="shared" si="5"/>
        <v>0</v>
      </c>
      <c r="CT61" s="63">
        <f t="shared" si="5"/>
        <v>0</v>
      </c>
      <c r="CU61" s="63">
        <f t="shared" si="5"/>
        <v>0</v>
      </c>
      <c r="CV61" s="63">
        <f t="shared" si="5"/>
        <v>0</v>
      </c>
      <c r="CW61" s="63">
        <f t="shared" si="5"/>
        <v>0</v>
      </c>
      <c r="CX61" s="63">
        <f t="shared" si="5"/>
        <v>0</v>
      </c>
      <c r="CY61" s="63">
        <f t="shared" si="5"/>
        <v>0</v>
      </c>
      <c r="CZ61" s="63">
        <f t="shared" si="5"/>
        <v>0</v>
      </c>
      <c r="DA61" s="63">
        <f t="shared" si="5"/>
        <v>0</v>
      </c>
      <c r="DB61" s="63">
        <f t="shared" si="5"/>
        <v>0</v>
      </c>
      <c r="DC61" s="63">
        <f t="shared" si="5"/>
        <v>0</v>
      </c>
      <c r="DD61" s="63">
        <f t="shared" si="5"/>
        <v>0</v>
      </c>
      <c r="DE61" s="63">
        <f t="shared" si="5"/>
        <v>0</v>
      </c>
      <c r="DF61" s="63">
        <f t="shared" si="5"/>
        <v>0</v>
      </c>
      <c r="DG61" s="63">
        <f t="shared" si="5"/>
        <v>0</v>
      </c>
      <c r="DH61" s="63">
        <f t="shared" si="5"/>
        <v>0</v>
      </c>
      <c r="DI61" s="63">
        <f t="shared" si="5"/>
        <v>0</v>
      </c>
      <c r="DJ61" s="63">
        <f t="shared" si="5"/>
        <v>0</v>
      </c>
      <c r="DK61" s="63">
        <f t="shared" si="5"/>
        <v>0</v>
      </c>
      <c r="DL61" s="63">
        <f t="shared" si="5"/>
        <v>0</v>
      </c>
      <c r="DM61" s="63">
        <f t="shared" si="5"/>
        <v>0</v>
      </c>
      <c r="DN61" s="63">
        <f t="shared" si="5"/>
        <v>0</v>
      </c>
      <c r="DO61" s="63">
        <f t="shared" si="5"/>
        <v>0</v>
      </c>
      <c r="DP61" s="63">
        <f t="shared" si="5"/>
        <v>0</v>
      </c>
      <c r="DQ61" s="63">
        <f t="shared" si="5"/>
        <v>0</v>
      </c>
      <c r="DR61" s="63">
        <f t="shared" si="5"/>
        <v>0</v>
      </c>
      <c r="DS61" s="63">
        <f t="shared" si="5"/>
        <v>0</v>
      </c>
      <c r="DT61" s="63">
        <f t="shared" si="5"/>
        <v>0</v>
      </c>
      <c r="DU61" s="63">
        <f t="shared" si="5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thickTop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45"/>
      <c r="E65" s="246"/>
      <c r="F65" s="246"/>
      <c r="G65" s="246"/>
      <c r="H65" s="246"/>
      <c r="I65" s="246"/>
      <c r="J65" s="246"/>
      <c r="K65" s="246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j9zoO6hcUOQOHFNZI/R0aBbxsy2ArDnX2d1CAmVotLb80OVdEnPal+owVrPdz00fIHkqIVHRau2N9H87GuRxQg==" saltValue="mAo4CtjS1wNr5FDJum89xg==" spinCount="100000" sheet="1" formatCells="0" formatColumns="0"/>
  <mergeCells count="192">
    <mergeCell ref="D65:K65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A60:E61"/>
    <mergeCell ref="DY55:EA55"/>
    <mergeCell ref="DY56:EA56"/>
    <mergeCell ref="DY57:EA57"/>
    <mergeCell ref="DY58:EA58"/>
    <mergeCell ref="DY59:EA59"/>
    <mergeCell ref="V62:W62"/>
    <mergeCell ref="T62:U62"/>
    <mergeCell ref="X62:Y62"/>
    <mergeCell ref="Z62:AA62"/>
    <mergeCell ref="AB62:AC62"/>
    <mergeCell ref="AL62:AM62"/>
    <mergeCell ref="AD62:AE62"/>
    <mergeCell ref="AF62:AG62"/>
    <mergeCell ref="AH62:AI62"/>
    <mergeCell ref="DY38:EA38"/>
    <mergeCell ref="DY39:EA39"/>
    <mergeCell ref="DY40:EA40"/>
    <mergeCell ref="DY41:EA41"/>
    <mergeCell ref="DY42:EA42"/>
    <mergeCell ref="DY43:EA43"/>
    <mergeCell ref="DY44:EA44"/>
    <mergeCell ref="DY45:EA45"/>
    <mergeCell ref="DY46:EA46"/>
    <mergeCell ref="DY29:EA29"/>
    <mergeCell ref="DY30:EA30"/>
    <mergeCell ref="DY31:EA31"/>
    <mergeCell ref="DY32:EA32"/>
    <mergeCell ref="DY33:EA33"/>
    <mergeCell ref="DY34:EA34"/>
    <mergeCell ref="DY35:EA35"/>
    <mergeCell ref="DY36:EA36"/>
    <mergeCell ref="DY37:EA37"/>
    <mergeCell ref="DY20:EA20"/>
    <mergeCell ref="DY21:EA21"/>
    <mergeCell ref="DY22:EA22"/>
    <mergeCell ref="DY23:EA23"/>
    <mergeCell ref="DY24:EA24"/>
    <mergeCell ref="DY25:EA25"/>
    <mergeCell ref="DY26:EA26"/>
    <mergeCell ref="DY27:EA27"/>
    <mergeCell ref="DY28:EA28"/>
    <mergeCell ref="DY11:EA11"/>
    <mergeCell ref="DY12:EA12"/>
    <mergeCell ref="DY13:EA13"/>
    <mergeCell ref="DY14:EA14"/>
    <mergeCell ref="DY15:EA15"/>
    <mergeCell ref="DY16:EA16"/>
    <mergeCell ref="DY17:EA17"/>
    <mergeCell ref="DY18:EA18"/>
    <mergeCell ref="DY19:EA19"/>
    <mergeCell ref="BD8:BE8"/>
    <mergeCell ref="BF8:BG8"/>
    <mergeCell ref="BJ8:BK8"/>
    <mergeCell ref="BL8:BM8"/>
    <mergeCell ref="BN8:BO8"/>
    <mergeCell ref="DY10:EA10"/>
    <mergeCell ref="DT8:DU8"/>
    <mergeCell ref="DV8:DW8"/>
    <mergeCell ref="DY8:EA9"/>
    <mergeCell ref="BH8:BI8"/>
    <mergeCell ref="CL8:CM8"/>
    <mergeCell ref="CN8:CO8"/>
    <mergeCell ref="CP8:CQ8"/>
    <mergeCell ref="CR8:CS8"/>
    <mergeCell ref="DL8:DM8"/>
    <mergeCell ref="DN8:DO8"/>
    <mergeCell ref="DP8:DQ8"/>
    <mergeCell ref="DR8:DS8"/>
    <mergeCell ref="CZ8:DA8"/>
    <mergeCell ref="DB8:DC8"/>
    <mergeCell ref="DD8:DE8"/>
    <mergeCell ref="DF8:DG8"/>
    <mergeCell ref="DH8:DI8"/>
    <mergeCell ref="DJ8:DK8"/>
    <mergeCell ref="AL8:AM8"/>
    <mergeCell ref="AN8:AO8"/>
    <mergeCell ref="AP8:AQ8"/>
    <mergeCell ref="AR8:AS8"/>
    <mergeCell ref="AT8:AU8"/>
    <mergeCell ref="AV8:AW8"/>
    <mergeCell ref="AX8:AY8"/>
    <mergeCell ref="AZ8:BA8"/>
    <mergeCell ref="BB8:BC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4:F4"/>
    <mergeCell ref="H7:K7"/>
    <mergeCell ref="F7:G7"/>
    <mergeCell ref="L6:AK6"/>
    <mergeCell ref="AL6:DA6"/>
    <mergeCell ref="L7:U7"/>
    <mergeCell ref="V7:AK7"/>
    <mergeCell ref="AL7:DA7"/>
    <mergeCell ref="DB7:DI7"/>
    <mergeCell ref="DJ7:DM7"/>
    <mergeCell ref="DN7:DO7"/>
    <mergeCell ref="DP7:DS7"/>
    <mergeCell ref="DT7:DU7"/>
    <mergeCell ref="B8:C8"/>
    <mergeCell ref="D8:D9"/>
    <mergeCell ref="E8:E9"/>
    <mergeCell ref="F8:G8"/>
    <mergeCell ref="H8:I8"/>
    <mergeCell ref="J8:K8"/>
    <mergeCell ref="CB8:CC8"/>
    <mergeCell ref="BP8:BQ8"/>
    <mergeCell ref="BR8:BS8"/>
    <mergeCell ref="BT8:BU8"/>
    <mergeCell ref="BV8:BW8"/>
    <mergeCell ref="BX8:BY8"/>
    <mergeCell ref="BZ8:CA8"/>
    <mergeCell ref="CD8:CE8"/>
    <mergeCell ref="CT8:CU8"/>
    <mergeCell ref="CV8:CW8"/>
    <mergeCell ref="CX8:CY8"/>
    <mergeCell ref="CF8:CG8"/>
    <mergeCell ref="CH8:CI8"/>
    <mergeCell ref="CJ8:CK8"/>
    <mergeCell ref="L8:M8"/>
    <mergeCell ref="N8:O8"/>
    <mergeCell ref="P8:Q8"/>
    <mergeCell ref="R8:S8"/>
    <mergeCell ref="A62:E62"/>
    <mergeCell ref="F62:G62"/>
    <mergeCell ref="H62:I62"/>
    <mergeCell ref="J62:K62"/>
    <mergeCell ref="N62:O62"/>
    <mergeCell ref="R62:S62"/>
    <mergeCell ref="L62:M62"/>
    <mergeCell ref="P62:Q62"/>
    <mergeCell ref="AJ62:AK62"/>
    <mergeCell ref="AN62:AO62"/>
    <mergeCell ref="AP62:AQ62"/>
    <mergeCell ref="AR62:AS62"/>
    <mergeCell ref="AT62:AU62"/>
    <mergeCell ref="AV62:AW62"/>
    <mergeCell ref="AX62:AY62"/>
    <mergeCell ref="BD62:BE62"/>
    <mergeCell ref="BL62:BM62"/>
    <mergeCell ref="CL62:CM62"/>
    <mergeCell ref="CN62:CO62"/>
    <mergeCell ref="CP62:CQ62"/>
    <mergeCell ref="BR62:BS62"/>
    <mergeCell ref="AZ62:BA62"/>
    <mergeCell ref="BB62:BC62"/>
    <mergeCell ref="BF62:BG62"/>
    <mergeCell ref="BJ62:BK62"/>
    <mergeCell ref="BN62:BO62"/>
    <mergeCell ref="BP62:BQ62"/>
    <mergeCell ref="BH62:BI62"/>
    <mergeCell ref="BT62:BU62"/>
    <mergeCell ref="A66:D69"/>
    <mergeCell ref="DP62:DQ62"/>
    <mergeCell ref="DR62:DS62"/>
    <mergeCell ref="DT62:DU62"/>
    <mergeCell ref="CV62:CW62"/>
    <mergeCell ref="CX62:CY62"/>
    <mergeCell ref="DJ62:DK62"/>
    <mergeCell ref="DL62:DM62"/>
    <mergeCell ref="DN62:DO62"/>
    <mergeCell ref="CZ62:DA62"/>
    <mergeCell ref="DB62:DC62"/>
    <mergeCell ref="DD62:DE62"/>
    <mergeCell ref="DF62:DG62"/>
    <mergeCell ref="DH62:DI62"/>
    <mergeCell ref="BV62:BW62"/>
    <mergeCell ref="BX62:BY62"/>
    <mergeCell ref="BZ62:CA62"/>
    <mergeCell ref="CB62:CC62"/>
    <mergeCell ref="CD62:CE62"/>
    <mergeCell ref="CJ62:CK62"/>
    <mergeCell ref="CR62:CS62"/>
    <mergeCell ref="CT62:CU62"/>
    <mergeCell ref="CF62:CG62"/>
    <mergeCell ref="CH62:CI62"/>
  </mergeCells>
  <phoneticPr fontId="2" type="noConversion"/>
  <conditionalFormatting sqref="EK9:EK58">
    <cfRule type="cellIs" dxfId="43" priority="1" stopIfTrue="1" operator="equal">
      <formula>"Bravo!!!"</formula>
    </cfRule>
    <cfRule type="cellIs" dxfId="42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paperSize="9" orientation="portrait" horizontalDpi="200" verticalDpi="200" r:id="rId1"/>
  <headerFooter alignWithMargins="0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7" sqref="D7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x14ac:dyDescent="0.4">
      <c r="F7" s="247" t="s">
        <v>36</v>
      </c>
      <c r="G7" s="249"/>
      <c r="H7" s="247" t="s">
        <v>37</v>
      </c>
      <c r="I7" s="248"/>
      <c r="J7" s="248"/>
      <c r="K7" s="249"/>
      <c r="L7" s="233" t="s">
        <v>38</v>
      </c>
      <c r="M7" s="235"/>
      <c r="N7" s="235"/>
      <c r="O7" s="235"/>
      <c r="P7" s="235"/>
      <c r="Q7" s="235"/>
      <c r="R7" s="235"/>
      <c r="S7" s="235"/>
      <c r="T7" s="235"/>
      <c r="U7" s="234"/>
      <c r="V7" s="236" t="s">
        <v>39</v>
      </c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48"/>
      <c r="AK7" s="249"/>
      <c r="AL7" s="236" t="s">
        <v>40</v>
      </c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0"/>
      <c r="BR7" s="250"/>
      <c r="BS7" s="250"/>
      <c r="BT7" s="250"/>
      <c r="BU7" s="250"/>
      <c r="BV7" s="250"/>
      <c r="BW7" s="250"/>
      <c r="BX7" s="250"/>
      <c r="BY7" s="250"/>
      <c r="BZ7" s="250"/>
      <c r="CA7" s="250"/>
      <c r="CB7" s="250"/>
      <c r="CC7" s="250"/>
      <c r="CD7" s="250"/>
      <c r="CE7" s="250"/>
      <c r="CF7" s="250"/>
      <c r="CG7" s="250"/>
      <c r="CH7" s="250"/>
      <c r="CI7" s="250"/>
      <c r="CJ7" s="250"/>
      <c r="CK7" s="250"/>
      <c r="CL7" s="250"/>
      <c r="CM7" s="250"/>
      <c r="CN7" s="250"/>
      <c r="CO7" s="250"/>
      <c r="CP7" s="250"/>
      <c r="CQ7" s="250"/>
      <c r="CR7" s="250"/>
      <c r="CS7" s="250"/>
      <c r="CT7" s="250"/>
      <c r="CU7" s="250"/>
      <c r="CV7" s="250"/>
      <c r="CW7" s="250"/>
      <c r="CX7" s="250"/>
      <c r="CY7" s="250"/>
      <c r="CZ7" s="250"/>
      <c r="DA7" s="237"/>
      <c r="DB7" s="236" t="s">
        <v>36</v>
      </c>
      <c r="DC7" s="250"/>
      <c r="DD7" s="250"/>
      <c r="DE7" s="250"/>
      <c r="DF7" s="250"/>
      <c r="DG7" s="250"/>
      <c r="DH7" s="250"/>
      <c r="DI7" s="237"/>
      <c r="DJ7" s="236" t="s">
        <v>41</v>
      </c>
      <c r="DK7" s="250"/>
      <c r="DL7" s="250"/>
      <c r="DM7" s="237"/>
      <c r="DN7" s="239" t="s">
        <v>37</v>
      </c>
      <c r="DO7" s="241"/>
      <c r="DP7" s="231" t="s">
        <v>42</v>
      </c>
      <c r="DQ7" s="231"/>
      <c r="DR7" s="231"/>
      <c r="DS7" s="231"/>
      <c r="DT7" s="233" t="s">
        <v>33</v>
      </c>
      <c r="DU7" s="251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2'!F62</f>
        <v>0</v>
      </c>
      <c r="G10" s="142"/>
      <c r="H10" s="142"/>
      <c r="I10" s="63">
        <f>'Mois 2'!H62</f>
        <v>0</v>
      </c>
      <c r="J10" s="142"/>
      <c r="K10" s="63">
        <f>'Mois 2'!J62</f>
        <v>0</v>
      </c>
      <c r="L10" s="142"/>
      <c r="M10" s="63">
        <f>'Mois 2'!L62</f>
        <v>0</v>
      </c>
      <c r="N10" s="142"/>
      <c r="O10" s="63">
        <f>'Mois 2'!N62</f>
        <v>0</v>
      </c>
      <c r="P10" s="142"/>
      <c r="Q10" s="63">
        <f>'Mois 2'!P62</f>
        <v>0</v>
      </c>
      <c r="R10" s="142"/>
      <c r="S10" s="63">
        <f>'Mois 2'!R62</f>
        <v>0</v>
      </c>
      <c r="T10" s="142"/>
      <c r="U10" s="63">
        <f>'Mois 2'!T62</f>
        <v>0</v>
      </c>
      <c r="V10" s="142"/>
      <c r="W10" s="63">
        <f>'Mois 2'!V62</f>
        <v>0</v>
      </c>
      <c r="X10" s="142"/>
      <c r="Y10" s="63">
        <f>'Mois 2'!X62</f>
        <v>0</v>
      </c>
      <c r="Z10" s="142"/>
      <c r="AA10" s="63">
        <f>'Mois 2'!Z62</f>
        <v>0</v>
      </c>
      <c r="AB10" s="142"/>
      <c r="AC10" s="63">
        <f>'Mois 2'!AB62</f>
        <v>0</v>
      </c>
      <c r="AD10" s="142"/>
      <c r="AE10" s="63">
        <f>'Mois 2'!AD62</f>
        <v>0</v>
      </c>
      <c r="AF10" s="142"/>
      <c r="AG10" s="63">
        <f>'Mois 2'!AF62</f>
        <v>0</v>
      </c>
      <c r="AH10" s="142"/>
      <c r="AI10" s="63">
        <f>'Mois 2'!AH62</f>
        <v>0</v>
      </c>
      <c r="AJ10" s="142"/>
      <c r="AK10" s="63">
        <f>'Mois 2'!AJ62</f>
        <v>0</v>
      </c>
      <c r="AL10" s="63">
        <f>'Mois 2'!AL62</f>
        <v>0</v>
      </c>
      <c r="AM10" s="142"/>
      <c r="AN10" s="63">
        <f>'Mois 2'!AN62</f>
        <v>0</v>
      </c>
      <c r="AO10" s="142"/>
      <c r="AP10" s="63">
        <f>'Mois 2'!AP62</f>
        <v>0</v>
      </c>
      <c r="AQ10" s="142"/>
      <c r="AR10" s="63">
        <f>'Mois 2'!AR62</f>
        <v>0</v>
      </c>
      <c r="AS10" s="142"/>
      <c r="AT10" s="63">
        <f>'Mois 2'!AT62</f>
        <v>0</v>
      </c>
      <c r="AU10" s="142"/>
      <c r="AV10" s="63">
        <f>'Mois 2'!AV62</f>
        <v>0</v>
      </c>
      <c r="AW10" s="142"/>
      <c r="AX10" s="63">
        <f>'Mois 2'!AX62</f>
        <v>0</v>
      </c>
      <c r="AY10" s="142"/>
      <c r="AZ10" s="63">
        <f>'Mois 2'!AZ62</f>
        <v>0</v>
      </c>
      <c r="BA10" s="142"/>
      <c r="BB10" s="63">
        <f>'Mois 2'!BB62</f>
        <v>0</v>
      </c>
      <c r="BC10" s="142"/>
      <c r="BD10" s="63">
        <f>'Mois 2'!BD62</f>
        <v>0</v>
      </c>
      <c r="BE10" s="142"/>
      <c r="BF10" s="63">
        <f>'Mois 2'!BF62</f>
        <v>0</v>
      </c>
      <c r="BG10" s="142"/>
      <c r="BH10" s="63">
        <f>'Mois 2'!BH62</f>
        <v>0</v>
      </c>
      <c r="BI10" s="142"/>
      <c r="BJ10" s="63">
        <f>'Mois 2'!BJ62</f>
        <v>0</v>
      </c>
      <c r="BK10" s="142"/>
      <c r="BL10" s="63">
        <f>'Mois 2'!BL62</f>
        <v>0</v>
      </c>
      <c r="BM10" s="142"/>
      <c r="BN10" s="63">
        <f>'Mois 2'!BN62</f>
        <v>0</v>
      </c>
      <c r="BO10" s="142"/>
      <c r="BP10" s="63">
        <f>'Mois 2'!BP62</f>
        <v>0</v>
      </c>
      <c r="BQ10" s="142"/>
      <c r="BR10" s="63">
        <f>'Mois 2'!BR62</f>
        <v>0</v>
      </c>
      <c r="BS10" s="142"/>
      <c r="BT10" s="63">
        <f>'Mois 2'!BT62</f>
        <v>0</v>
      </c>
      <c r="BU10" s="142"/>
      <c r="BV10" s="63">
        <f>'Mois 2'!BV62</f>
        <v>0</v>
      </c>
      <c r="BW10" s="142"/>
      <c r="BX10" s="63">
        <f>'Mois 2'!BX62</f>
        <v>0</v>
      </c>
      <c r="BY10" s="142"/>
      <c r="BZ10" s="63">
        <f>'Mois 2'!BZ62</f>
        <v>0</v>
      </c>
      <c r="CA10" s="142"/>
      <c r="CB10" s="63">
        <f>'Mois 2'!CB62</f>
        <v>0</v>
      </c>
      <c r="CC10" s="142"/>
      <c r="CD10" s="63">
        <f>'Mois 2'!CD62</f>
        <v>0</v>
      </c>
      <c r="CE10" s="142"/>
      <c r="CF10" s="63">
        <f>'Mois 2'!CF62</f>
        <v>0</v>
      </c>
      <c r="CG10" s="142"/>
      <c r="CH10" s="63">
        <f>'Mois 2'!CH62</f>
        <v>0</v>
      </c>
      <c r="CI10" s="142"/>
      <c r="CJ10" s="63">
        <f>'Mois 2'!CJ62</f>
        <v>0</v>
      </c>
      <c r="CK10" s="142"/>
      <c r="CL10" s="63">
        <f>'Mois 2'!CL62</f>
        <v>0</v>
      </c>
      <c r="CM10" s="142"/>
      <c r="CN10" s="63">
        <f>'Mois 2'!CN62</f>
        <v>0</v>
      </c>
      <c r="CO10" s="142"/>
      <c r="CP10" s="63">
        <f>'Mois 2'!CP62</f>
        <v>0</v>
      </c>
      <c r="CQ10" s="142"/>
      <c r="CR10" s="63">
        <f>'Mois 2'!CR62</f>
        <v>0</v>
      </c>
      <c r="CS10" s="142"/>
      <c r="CT10" s="63">
        <f>'Mois 2'!CT62</f>
        <v>0</v>
      </c>
      <c r="CU10" s="142"/>
      <c r="CV10" s="63">
        <f>'Mois 2'!CV62</f>
        <v>0</v>
      </c>
      <c r="CW10" s="142"/>
      <c r="CX10" s="63">
        <f>'Mois 2'!CX62</f>
        <v>0</v>
      </c>
      <c r="CY10" s="142"/>
      <c r="CZ10" s="63">
        <f>'Mois 2'!CZ62</f>
        <v>0</v>
      </c>
      <c r="DA10" s="142"/>
      <c r="DB10" s="63">
        <f>'Mois 2'!DB62</f>
        <v>0</v>
      </c>
      <c r="DC10" s="142"/>
      <c r="DD10" s="63">
        <f>'Mois 2'!DD62</f>
        <v>0</v>
      </c>
      <c r="DE10" s="142"/>
      <c r="DF10" s="63">
        <f>'Mois 2'!DF62</f>
        <v>0</v>
      </c>
      <c r="DG10" s="142"/>
      <c r="DH10" s="63">
        <f>'Mois 2'!DH62</f>
        <v>0</v>
      </c>
      <c r="DI10" s="142"/>
      <c r="DJ10" s="63">
        <f>'Mois 2'!DJ62</f>
        <v>0</v>
      </c>
      <c r="DK10" s="142"/>
      <c r="DL10" s="63">
        <f>'Mois 2'!DL62</f>
        <v>0</v>
      </c>
      <c r="DM10" s="142"/>
      <c r="DN10" s="142"/>
      <c r="DO10" s="63">
        <f>'Mois 2'!DN62</f>
        <v>0</v>
      </c>
      <c r="DP10" s="142"/>
      <c r="DQ10" s="63">
        <f>'Mois 2'!DP62</f>
        <v>0</v>
      </c>
      <c r="DR10" s="142"/>
      <c r="DS10" s="63">
        <f>'Mois 2'!DR62</f>
        <v>0</v>
      </c>
      <c r="DT10" s="142"/>
      <c r="DU10" s="63">
        <f>'Mois 2'!DT62</f>
        <v>0</v>
      </c>
      <c r="DV10" s="63">
        <f t="shared" ref="DV10:DV41" si="0">F10+H10+J10+L10+N10+P10++R10+T10+V10+X10+Z10+AB10+AD10+AF10+AH10+AJ10+AL10+AN10+AP10+AR10+AT10+AV10+AX10+AZ10+BB10+BD10+BF10+BH10+BL10+BN10+BR10+BT10+BV10+BX10+CB10+CD10+CF10+CH10+CJ10+CL10+CN10+CP10+CR10+CT10+CV10+CX10+CZ10+DB10+DD10++DH10+DJ10+DL10+DN10+DP10+DR10+DT10+BP10+BJ10+DF10+BZ10</f>
        <v>0</v>
      </c>
      <c r="DW10" s="63">
        <f t="shared" ref="DW10:DW41" si="1">G10+I10+K10+M10+O10+Q10+S10+U10+W10+Y10+AA10+AC10+AE10+AG10+AI10+AK10+AM10+AO10+AQ10+AS10+AU10+AW10+AY10+BA10+BC10+BE10+BG10+BI10+BM10+BO10+BQ10+BS10+BU10+BW10+BY10+CA10+CC10+CE10+CG10+CI10+CK10+CM10+CO10++CQ10+CS10+CU10+CW10+CY10+DA10+DC10+DE10+DG10+DI10+DK10+DM10+DO10+DQ10+DS10+DU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P42++R42+T42+V42+X42+Z42+AB42+AD42+AF42+AH42+AJ42+AL42+AN42+AP42+AR42+AT42+AV42+AX42+AZ42+BB42+BD42+BF42+BH42+BL42+BN42+BR42+BT42+BV42+BX42+CB42+CD42+CF42+CH42+CJ42+CL42+CN42+CP42+CR42+CT42+CV42+CX42+CZ42+DB42+DD42++DH42+DJ42+DL42+DN42+DP42+DR42+DT42+BP42+BJ42+DF42+BZ42</f>
        <v>0</v>
      </c>
      <c r="DW42" s="63">
        <f t="shared" ref="DW42:DW59" si="4">G42+I42+K42+M42+O42+Q42+S42+U42+W42+Y42+AA42+AC42+AE42+AG42+AI42+AK42+AM42+AO42+AQ42+AS42+AU42+AW42+AY42+BA42+BC42+BE42+BG42+BI42+BM42+BO42+BQ42+BS42+BU42+BW42+BY42+CA42+CC42+CE42+CG42+CI42+CK42+CM42+CO42++CQ42+CS42+CU42+CW42+CY42+DA42+DC42+DE42+DG42+DI42+DK42+DM42+DO42+DQ42+DS42+DU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65" t="s">
        <v>95</v>
      </c>
      <c r="BK60" s="65" t="s">
        <v>95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>SUM(BJ11:BJ59)</f>
        <v>0</v>
      </c>
      <c r="BK61" s="63">
        <f>SUM(BK11:BK59)</f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x14ac:dyDescent="0.4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8XfoL5yw+WZLjdOGPBF/XNknXvUBzv/ki+ID4KpqqmElM8kKCps6myLe/ymFknrIUXWPTrKuEASbYz2Z2k2nQw==" saltValue="9dhRMeGJ+hZF4E7tb/s69g==" spinCount="100000" sheet="1" formatCells="0" formatColumns="0"/>
  <mergeCells count="192">
    <mergeCell ref="BN62:BO62"/>
    <mergeCell ref="DT62:DU62"/>
    <mergeCell ref="CX62:CY62"/>
    <mergeCell ref="DJ62:DK62"/>
    <mergeCell ref="DL62:DM62"/>
    <mergeCell ref="DN62:DO62"/>
    <mergeCell ref="DP62:DQ62"/>
    <mergeCell ref="CZ62:DA62"/>
    <mergeCell ref="DB62:DC62"/>
    <mergeCell ref="DD62:DE62"/>
    <mergeCell ref="DF62:DG62"/>
    <mergeCell ref="DH62:DI62"/>
    <mergeCell ref="DR62:DS62"/>
    <mergeCell ref="DY56:EA56"/>
    <mergeCell ref="DY57:EA57"/>
    <mergeCell ref="DY58:EA58"/>
    <mergeCell ref="DY59:EA59"/>
    <mergeCell ref="DY38:EA38"/>
    <mergeCell ref="DY39:EA39"/>
    <mergeCell ref="DY40:EA40"/>
    <mergeCell ref="DY41:EA41"/>
    <mergeCell ref="DY42:EA42"/>
    <mergeCell ref="DY43:EA43"/>
    <mergeCell ref="DY44:EA44"/>
    <mergeCell ref="DY45:EA45"/>
    <mergeCell ref="DY46:EA46"/>
    <mergeCell ref="DY47:EA47"/>
    <mergeCell ref="DY48:EA48"/>
    <mergeCell ref="DY49:EA49"/>
    <mergeCell ref="DY50:EA50"/>
    <mergeCell ref="DY51:EA51"/>
    <mergeCell ref="DY52:EA52"/>
    <mergeCell ref="DY53:EA53"/>
    <mergeCell ref="DY54:EA54"/>
    <mergeCell ref="DY55:EA55"/>
    <mergeCell ref="DY29:EA29"/>
    <mergeCell ref="DY30:EA30"/>
    <mergeCell ref="DY31:EA31"/>
    <mergeCell ref="DY32:EA32"/>
    <mergeCell ref="DY33:EA33"/>
    <mergeCell ref="DY34:EA34"/>
    <mergeCell ref="DY35:EA35"/>
    <mergeCell ref="DY36:EA36"/>
    <mergeCell ref="DY37:EA37"/>
    <mergeCell ref="DY20:EA20"/>
    <mergeCell ref="DY21:EA21"/>
    <mergeCell ref="DY22:EA22"/>
    <mergeCell ref="DY23:EA23"/>
    <mergeCell ref="DY24:EA24"/>
    <mergeCell ref="DY25:EA25"/>
    <mergeCell ref="DY26:EA26"/>
    <mergeCell ref="DY27:EA27"/>
    <mergeCell ref="DY28:EA28"/>
    <mergeCell ref="DY11:EA11"/>
    <mergeCell ref="DY12:EA12"/>
    <mergeCell ref="DY13:EA13"/>
    <mergeCell ref="DY14:EA14"/>
    <mergeCell ref="DY15:EA15"/>
    <mergeCell ref="DY16:EA16"/>
    <mergeCell ref="DY17:EA17"/>
    <mergeCell ref="DY18:EA18"/>
    <mergeCell ref="DY19:EA19"/>
    <mergeCell ref="DY10:EA10"/>
    <mergeCell ref="DB8:DC8"/>
    <mergeCell ref="DD8:DE8"/>
    <mergeCell ref="DF8:DG8"/>
    <mergeCell ref="DH8:DI8"/>
    <mergeCell ref="DJ8:DK8"/>
    <mergeCell ref="DL8:DM8"/>
    <mergeCell ref="DN8:DO8"/>
    <mergeCell ref="DP8:DQ8"/>
    <mergeCell ref="DR8:DS8"/>
    <mergeCell ref="DT8:DU8"/>
    <mergeCell ref="DV8:DW8"/>
    <mergeCell ref="DY8:EA9"/>
    <mergeCell ref="DB7:DI7"/>
    <mergeCell ref="DJ7:DM7"/>
    <mergeCell ref="DN7:DO7"/>
    <mergeCell ref="DP7:DS7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V8:AW8"/>
    <mergeCell ref="A4:F4"/>
    <mergeCell ref="H7:K7"/>
    <mergeCell ref="CB8:CC8"/>
    <mergeCell ref="CD8:CE8"/>
    <mergeCell ref="F7:G7"/>
    <mergeCell ref="B8:C8"/>
    <mergeCell ref="D8:D9"/>
    <mergeCell ref="E8:E9"/>
    <mergeCell ref="F8:G8"/>
    <mergeCell ref="H8:I8"/>
    <mergeCell ref="J8:K8"/>
    <mergeCell ref="L6:AK6"/>
    <mergeCell ref="AL6:DA6"/>
    <mergeCell ref="L7:U7"/>
    <mergeCell ref="V7:AK7"/>
    <mergeCell ref="AL7:DA7"/>
    <mergeCell ref="AX8:AY8"/>
    <mergeCell ref="AZ8:BA8"/>
    <mergeCell ref="BB8:BC8"/>
    <mergeCell ref="BD8:BE8"/>
    <mergeCell ref="BF8:BG8"/>
    <mergeCell ref="BH8:BI8"/>
    <mergeCell ref="BL8:BM8"/>
    <mergeCell ref="BN8:BO8"/>
    <mergeCell ref="CZ8:DA8"/>
    <mergeCell ref="CT8:CU8"/>
    <mergeCell ref="CV8:CW8"/>
    <mergeCell ref="CX8:CY8"/>
    <mergeCell ref="BR62:BS62"/>
    <mergeCell ref="BZ62:CA62"/>
    <mergeCell ref="BP8:BQ8"/>
    <mergeCell ref="BR8:BS8"/>
    <mergeCell ref="BT8:BU8"/>
    <mergeCell ref="BV8:BW8"/>
    <mergeCell ref="BX8:BY8"/>
    <mergeCell ref="BZ8:CA8"/>
    <mergeCell ref="CF8:CG8"/>
    <mergeCell ref="CH8:CI8"/>
    <mergeCell ref="CJ8:CK8"/>
    <mergeCell ref="CJ62:CK62"/>
    <mergeCell ref="CR62:CS62"/>
    <mergeCell ref="CT62:CU62"/>
    <mergeCell ref="CB62:CC62"/>
    <mergeCell ref="CD62:CE62"/>
    <mergeCell ref="BP62:BQ62"/>
    <mergeCell ref="BT62:BU62"/>
    <mergeCell ref="BV62:BW62"/>
    <mergeCell ref="BX62:BY62"/>
    <mergeCell ref="BJ8:BK8"/>
    <mergeCell ref="CV62:CW62"/>
    <mergeCell ref="CF62:CG62"/>
    <mergeCell ref="CH62:CI62"/>
    <mergeCell ref="CL62:CM62"/>
    <mergeCell ref="CN62:CO62"/>
    <mergeCell ref="CP62:CQ62"/>
    <mergeCell ref="A60:E61"/>
    <mergeCell ref="A62:E62"/>
    <mergeCell ref="F62:G62"/>
    <mergeCell ref="H62:I62"/>
    <mergeCell ref="J62:K62"/>
    <mergeCell ref="N62:O62"/>
    <mergeCell ref="R62:S62"/>
    <mergeCell ref="V62:W62"/>
    <mergeCell ref="AL62:AM62"/>
    <mergeCell ref="BD62:BE62"/>
    <mergeCell ref="BL62:BM62"/>
    <mergeCell ref="CL8:CM8"/>
    <mergeCell ref="CN8:CO8"/>
    <mergeCell ref="CP8:CQ8"/>
    <mergeCell ref="CR8:CS8"/>
    <mergeCell ref="AT62:AU62"/>
    <mergeCell ref="AV62:AW62"/>
    <mergeCell ref="A66:D69"/>
    <mergeCell ref="BJ62:BK62"/>
    <mergeCell ref="AX62:AY62"/>
    <mergeCell ref="AZ62:BA62"/>
    <mergeCell ref="BB62:BC62"/>
    <mergeCell ref="BF62:BG62"/>
    <mergeCell ref="D65:K65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AR62:AS62"/>
    <mergeCell ref="BH62:BI62"/>
  </mergeCells>
  <phoneticPr fontId="2" type="noConversion"/>
  <conditionalFormatting sqref="EK9:EK58">
    <cfRule type="cellIs" dxfId="41" priority="1" stopIfTrue="1" operator="equal">
      <formula>"Bravo!!!"</formula>
    </cfRule>
    <cfRule type="cellIs" dxfId="40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A117"/>
  <sheetViews>
    <sheetView workbookViewId="0">
      <pane xSplit="5" ySplit="10" topLeftCell="F11" activePane="bottomRight" state="frozen"/>
      <selection activeCell="F8" sqref="F8:DU8"/>
      <selection pane="topRight" activeCell="F8" sqref="F8:DU8"/>
      <selection pane="bottomLeft" activeCell="F8" sqref="F8:DU8"/>
      <selection pane="bottomRight" activeCell="D6" sqref="D6"/>
    </sheetView>
  </sheetViews>
  <sheetFormatPr baseColWidth="10" defaultColWidth="11.46484375" defaultRowHeight="15" x14ac:dyDescent="0.4"/>
  <cols>
    <col min="1" max="1" width="5" style="6" customWidth="1"/>
    <col min="2" max="2" width="6.1328125" style="4" bestFit="1" customWidth="1"/>
    <col min="3" max="3" width="5.53125" style="4" bestFit="1" customWidth="1"/>
    <col min="4" max="4" width="37.46484375" style="4" customWidth="1"/>
    <col min="5" max="5" width="7.86328125" style="4" customWidth="1"/>
    <col min="6" max="125" width="15.19921875" style="4" customWidth="1"/>
    <col min="126" max="127" width="15.19921875" style="4" bestFit="1" customWidth="1"/>
    <col min="128" max="128" width="39.86328125" style="4" customWidth="1"/>
    <col min="129" max="129" width="15.796875" style="4" customWidth="1"/>
    <col min="130" max="130" width="14.46484375" style="4" customWidth="1"/>
    <col min="131" max="131" width="15.19921875" style="4" customWidth="1"/>
    <col min="132" max="16384" width="11.46484375" style="4"/>
  </cols>
  <sheetData>
    <row r="4" spans="1:131" x14ac:dyDescent="0.4">
      <c r="A4" s="225"/>
      <c r="B4" s="225"/>
      <c r="C4" s="225"/>
      <c r="D4" s="225"/>
      <c r="E4" s="225"/>
      <c r="F4" s="225"/>
    </row>
    <row r="5" spans="1:131" ht="21" customHeight="1" x14ac:dyDescent="0.6">
      <c r="A5" s="14"/>
      <c r="B5" s="14"/>
      <c r="C5" s="14"/>
      <c r="D5" s="3" t="s">
        <v>35</v>
      </c>
      <c r="E5" s="14"/>
      <c r="F5" s="14"/>
    </row>
    <row r="6" spans="1:131" ht="17.100000000000001" customHeight="1" x14ac:dyDescent="0.4">
      <c r="D6" s="2" t="str">
        <f>'Mois 1'!D6</f>
        <v>1er janvier au 31 décembre 2023</v>
      </c>
      <c r="L6" s="220"/>
      <c r="M6" s="220"/>
      <c r="N6" s="220"/>
      <c r="O6" s="220"/>
      <c r="P6" s="220"/>
      <c r="Q6" s="220"/>
      <c r="R6" s="220"/>
      <c r="S6" s="220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20"/>
      <c r="AV6" s="220"/>
      <c r="AW6" s="220"/>
      <c r="AX6" s="220"/>
      <c r="AY6" s="220"/>
      <c r="AZ6" s="220"/>
      <c r="BA6" s="220"/>
      <c r="BB6" s="220"/>
      <c r="BC6" s="220"/>
      <c r="BD6" s="220"/>
      <c r="BE6" s="220"/>
      <c r="BF6" s="220"/>
      <c r="BG6" s="220"/>
      <c r="BH6" s="220"/>
      <c r="BI6" s="220"/>
      <c r="BJ6" s="220"/>
      <c r="BK6" s="220"/>
      <c r="BL6" s="220"/>
      <c r="BM6" s="220"/>
      <c r="BN6" s="220"/>
      <c r="BO6" s="220"/>
      <c r="BP6" s="220"/>
      <c r="BQ6" s="220"/>
      <c r="BR6" s="220"/>
      <c r="BS6" s="220"/>
      <c r="BT6" s="220"/>
      <c r="BU6" s="220"/>
      <c r="BV6" s="220"/>
      <c r="BW6" s="220"/>
      <c r="BX6" s="220"/>
      <c r="BY6" s="220"/>
      <c r="BZ6" s="220"/>
      <c r="CA6" s="220"/>
      <c r="CB6" s="220"/>
      <c r="CC6" s="220"/>
      <c r="CD6" s="220"/>
      <c r="CE6" s="220"/>
      <c r="CF6" s="220"/>
      <c r="CG6" s="220"/>
      <c r="CH6" s="220"/>
      <c r="CI6" s="220"/>
      <c r="CJ6" s="220"/>
      <c r="CK6" s="220"/>
      <c r="CL6" s="220"/>
      <c r="CM6" s="220"/>
      <c r="CN6" s="220"/>
      <c r="CO6" s="220"/>
      <c r="CP6" s="220"/>
      <c r="CQ6" s="220"/>
      <c r="CR6" s="220"/>
      <c r="CS6" s="220"/>
      <c r="CT6" s="220"/>
      <c r="CU6" s="220"/>
      <c r="CV6" s="220"/>
      <c r="CW6" s="220"/>
      <c r="CX6" s="220"/>
      <c r="CY6" s="220"/>
      <c r="CZ6" s="220"/>
      <c r="DA6" s="220"/>
    </row>
    <row r="7" spans="1:131" ht="45.75" customHeight="1" thickBot="1" x14ac:dyDescent="0.45">
      <c r="F7" s="236" t="s">
        <v>36</v>
      </c>
      <c r="G7" s="237"/>
      <c r="H7" s="250" t="s">
        <v>37</v>
      </c>
      <c r="I7" s="250"/>
      <c r="J7" s="250"/>
      <c r="K7" s="237"/>
      <c r="L7" s="235" t="s">
        <v>38</v>
      </c>
      <c r="M7" s="235"/>
      <c r="N7" s="235"/>
      <c r="O7" s="235"/>
      <c r="P7" s="253"/>
      <c r="Q7" s="253"/>
      <c r="R7" s="253"/>
      <c r="S7" s="253"/>
      <c r="T7" s="253"/>
      <c r="U7" s="254"/>
      <c r="V7" s="231" t="s">
        <v>39</v>
      </c>
      <c r="W7" s="231"/>
      <c r="X7" s="231"/>
      <c r="Y7" s="231"/>
      <c r="Z7" s="231"/>
      <c r="AA7" s="231"/>
      <c r="AB7" s="231"/>
      <c r="AC7" s="231"/>
      <c r="AD7" s="231"/>
      <c r="AE7" s="231"/>
      <c r="AF7" s="231"/>
      <c r="AG7" s="231"/>
      <c r="AH7" s="231"/>
      <c r="AI7" s="231"/>
      <c r="AJ7" s="231"/>
      <c r="AK7" s="232"/>
      <c r="AL7" s="231" t="s">
        <v>40</v>
      </c>
      <c r="AM7" s="231"/>
      <c r="AN7" s="231"/>
      <c r="AO7" s="231"/>
      <c r="AP7" s="231"/>
      <c r="AQ7" s="231"/>
      <c r="AR7" s="231"/>
      <c r="AS7" s="231"/>
      <c r="AT7" s="231"/>
      <c r="AU7" s="231"/>
      <c r="AV7" s="231"/>
      <c r="AW7" s="231"/>
      <c r="AX7" s="235"/>
      <c r="AY7" s="235"/>
      <c r="AZ7" s="235"/>
      <c r="BA7" s="235"/>
      <c r="BB7" s="235"/>
      <c r="BC7" s="235"/>
      <c r="BD7" s="235"/>
      <c r="BE7" s="235"/>
      <c r="BF7" s="235"/>
      <c r="BG7" s="235"/>
      <c r="BH7" s="235"/>
      <c r="BI7" s="235"/>
      <c r="BJ7" s="235"/>
      <c r="BK7" s="235"/>
      <c r="BL7" s="235"/>
      <c r="BM7" s="235"/>
      <c r="BN7" s="235"/>
      <c r="BO7" s="235"/>
      <c r="BP7" s="231"/>
      <c r="BQ7" s="231"/>
      <c r="BR7" s="231"/>
      <c r="BS7" s="231"/>
      <c r="BT7" s="231"/>
      <c r="BU7" s="231"/>
      <c r="BV7" s="231"/>
      <c r="BW7" s="231"/>
      <c r="BX7" s="231"/>
      <c r="BY7" s="231"/>
      <c r="BZ7" s="231"/>
      <c r="CA7" s="231"/>
      <c r="CB7" s="231"/>
      <c r="CC7" s="231"/>
      <c r="CD7" s="231"/>
      <c r="CE7" s="231"/>
      <c r="CF7" s="231"/>
      <c r="CG7" s="231"/>
      <c r="CH7" s="231"/>
      <c r="CI7" s="231"/>
      <c r="CJ7" s="231"/>
      <c r="CK7" s="231"/>
      <c r="CL7" s="231"/>
      <c r="CM7" s="231"/>
      <c r="CN7" s="231"/>
      <c r="CO7" s="231"/>
      <c r="CP7" s="231"/>
      <c r="CQ7" s="231"/>
      <c r="CR7" s="231"/>
      <c r="CS7" s="231"/>
      <c r="CT7" s="231"/>
      <c r="CU7" s="231"/>
      <c r="CV7" s="231"/>
      <c r="CW7" s="231"/>
      <c r="CX7" s="231"/>
      <c r="CY7" s="231"/>
      <c r="CZ7" s="231"/>
      <c r="DA7" s="232"/>
      <c r="DB7" s="231" t="s">
        <v>36</v>
      </c>
      <c r="DC7" s="231"/>
      <c r="DD7" s="231"/>
      <c r="DE7" s="231"/>
      <c r="DF7" s="231"/>
      <c r="DG7" s="231"/>
      <c r="DH7" s="231"/>
      <c r="DI7" s="231"/>
      <c r="DJ7" s="247" t="s">
        <v>41</v>
      </c>
      <c r="DK7" s="248"/>
      <c r="DL7" s="248"/>
      <c r="DM7" s="249"/>
      <c r="DN7" s="247" t="s">
        <v>37</v>
      </c>
      <c r="DO7" s="248"/>
      <c r="DP7" s="247" t="s">
        <v>42</v>
      </c>
      <c r="DQ7" s="248"/>
      <c r="DR7" s="248"/>
      <c r="DS7" s="249"/>
      <c r="DT7" s="247" t="s">
        <v>33</v>
      </c>
      <c r="DU7" s="249"/>
      <c r="DV7" s="15"/>
    </row>
    <row r="8" spans="1:131" s="18" customFormat="1" ht="52.5" customHeight="1" x14ac:dyDescent="0.35">
      <c r="A8" s="16"/>
      <c r="B8" s="186" t="s">
        <v>43</v>
      </c>
      <c r="C8" s="187"/>
      <c r="D8" s="187" t="s">
        <v>44</v>
      </c>
      <c r="E8" s="201" t="s">
        <v>45</v>
      </c>
      <c r="F8" s="200" t="s">
        <v>20</v>
      </c>
      <c r="G8" s="200"/>
      <c r="H8" s="184" t="s">
        <v>28</v>
      </c>
      <c r="I8" s="185"/>
      <c r="J8" s="214" t="s">
        <v>29</v>
      </c>
      <c r="K8" s="184"/>
      <c r="L8" s="210" t="s">
        <v>46</v>
      </c>
      <c r="M8" s="204"/>
      <c r="N8" s="210" t="s">
        <v>47</v>
      </c>
      <c r="O8" s="204"/>
      <c r="P8" s="210" t="s">
        <v>140</v>
      </c>
      <c r="Q8" s="204"/>
      <c r="R8" s="210" t="s">
        <v>48</v>
      </c>
      <c r="S8" s="204"/>
      <c r="T8" s="218" t="s">
        <v>49</v>
      </c>
      <c r="U8" s="205"/>
      <c r="V8" s="185" t="s">
        <v>50</v>
      </c>
      <c r="W8" s="185"/>
      <c r="X8" s="210" t="s">
        <v>51</v>
      </c>
      <c r="Y8" s="204"/>
      <c r="Z8" s="218" t="s">
        <v>52</v>
      </c>
      <c r="AA8" s="218"/>
      <c r="AB8" s="218" t="s">
        <v>53</v>
      </c>
      <c r="AC8" s="218"/>
      <c r="AD8" s="218" t="s">
        <v>54</v>
      </c>
      <c r="AE8" s="218"/>
      <c r="AF8" s="218" t="s">
        <v>55</v>
      </c>
      <c r="AG8" s="218"/>
      <c r="AH8" s="185" t="s">
        <v>56</v>
      </c>
      <c r="AI8" s="219"/>
      <c r="AJ8" s="204" t="s">
        <v>57</v>
      </c>
      <c r="AK8" s="205"/>
      <c r="AL8" s="211" t="s">
        <v>58</v>
      </c>
      <c r="AM8" s="212"/>
      <c r="AN8" s="210" t="s">
        <v>59</v>
      </c>
      <c r="AO8" s="204"/>
      <c r="AP8" s="210" t="s">
        <v>60</v>
      </c>
      <c r="AQ8" s="204"/>
      <c r="AR8" s="210" t="s">
        <v>61</v>
      </c>
      <c r="AS8" s="204"/>
      <c r="AT8" s="203" t="s">
        <v>62</v>
      </c>
      <c r="AU8" s="209"/>
      <c r="AV8" s="208" t="s">
        <v>63</v>
      </c>
      <c r="AW8" s="209"/>
      <c r="AX8" s="202" t="s">
        <v>54</v>
      </c>
      <c r="AY8" s="202"/>
      <c r="AZ8" s="208" t="s">
        <v>64</v>
      </c>
      <c r="BA8" s="209"/>
      <c r="BB8" s="202" t="s">
        <v>65</v>
      </c>
      <c r="BC8" s="202"/>
      <c r="BD8" s="202" t="s">
        <v>66</v>
      </c>
      <c r="BE8" s="202"/>
      <c r="BF8" s="208" t="s">
        <v>67</v>
      </c>
      <c r="BG8" s="209"/>
      <c r="BH8" s="203" t="s">
        <v>68</v>
      </c>
      <c r="BI8" s="209"/>
      <c r="BJ8" s="208" t="s">
        <v>69</v>
      </c>
      <c r="BK8" s="209"/>
      <c r="BL8" s="208" t="s">
        <v>70</v>
      </c>
      <c r="BM8" s="209"/>
      <c r="BN8" s="202" t="s">
        <v>71</v>
      </c>
      <c r="BO8" s="202"/>
      <c r="BP8" s="208" t="s">
        <v>72</v>
      </c>
      <c r="BQ8" s="209"/>
      <c r="BR8" s="202" t="s">
        <v>73</v>
      </c>
      <c r="BS8" s="202"/>
      <c r="BT8" s="202" t="s">
        <v>74</v>
      </c>
      <c r="BU8" s="202"/>
      <c r="BV8" s="202" t="s">
        <v>75</v>
      </c>
      <c r="BW8" s="202"/>
      <c r="BX8" s="208" t="s">
        <v>76</v>
      </c>
      <c r="BY8" s="209"/>
      <c r="BZ8" s="202" t="s">
        <v>77</v>
      </c>
      <c r="CA8" s="202"/>
      <c r="CB8" s="202" t="s">
        <v>78</v>
      </c>
      <c r="CC8" s="202"/>
      <c r="CD8" s="202" t="s">
        <v>79</v>
      </c>
      <c r="CE8" s="202"/>
      <c r="CF8" s="208" t="s">
        <v>80</v>
      </c>
      <c r="CG8" s="209"/>
      <c r="CH8" s="202" t="s">
        <v>81</v>
      </c>
      <c r="CI8" s="202"/>
      <c r="CJ8" s="202" t="s">
        <v>82</v>
      </c>
      <c r="CK8" s="202"/>
      <c r="CL8" s="202" t="s">
        <v>83</v>
      </c>
      <c r="CM8" s="202"/>
      <c r="CN8" s="202" t="s">
        <v>84</v>
      </c>
      <c r="CO8" s="202"/>
      <c r="CP8" s="202" t="s">
        <v>85</v>
      </c>
      <c r="CQ8" s="202"/>
      <c r="CR8" s="202" t="s">
        <v>86</v>
      </c>
      <c r="CS8" s="202"/>
      <c r="CT8" s="202" t="s">
        <v>87</v>
      </c>
      <c r="CU8" s="202"/>
      <c r="CV8" s="202" t="s">
        <v>88</v>
      </c>
      <c r="CW8" s="202"/>
      <c r="CX8" s="202" t="s">
        <v>89</v>
      </c>
      <c r="CY8" s="203"/>
      <c r="CZ8" s="213" t="s">
        <v>90</v>
      </c>
      <c r="DA8" s="202"/>
      <c r="DB8" s="209" t="s">
        <v>21</v>
      </c>
      <c r="DC8" s="202"/>
      <c r="DD8" s="202" t="s">
        <v>22</v>
      </c>
      <c r="DE8" s="202"/>
      <c r="DF8" s="202" t="s">
        <v>23</v>
      </c>
      <c r="DG8" s="202"/>
      <c r="DH8" s="202" t="s">
        <v>24</v>
      </c>
      <c r="DI8" s="203"/>
      <c r="DJ8" s="202" t="s">
        <v>25</v>
      </c>
      <c r="DK8" s="202"/>
      <c r="DL8" s="202" t="s">
        <v>26</v>
      </c>
      <c r="DM8" s="202"/>
      <c r="DN8" s="204" t="s">
        <v>30</v>
      </c>
      <c r="DO8" s="205"/>
      <c r="DP8" s="202" t="s">
        <v>31</v>
      </c>
      <c r="DQ8" s="202"/>
      <c r="DR8" s="202" t="s">
        <v>32</v>
      </c>
      <c r="DS8" s="203"/>
      <c r="DT8" s="202" t="s">
        <v>34</v>
      </c>
      <c r="DU8" s="202"/>
      <c r="DV8" s="252" t="s">
        <v>15</v>
      </c>
      <c r="DW8" s="186"/>
      <c r="DX8" s="61" t="s">
        <v>91</v>
      </c>
      <c r="DY8" s="221" t="s">
        <v>92</v>
      </c>
      <c r="DZ8" s="221"/>
      <c r="EA8" s="221"/>
    </row>
    <row r="9" spans="1:131" s="23" customFormat="1" ht="16.5" customHeight="1" x14ac:dyDescent="0.35">
      <c r="A9" s="19"/>
      <c r="B9" s="20" t="s">
        <v>93</v>
      </c>
      <c r="C9" s="20" t="s">
        <v>94</v>
      </c>
      <c r="D9" s="187"/>
      <c r="E9" s="187"/>
      <c r="F9" s="20" t="s">
        <v>95</v>
      </c>
      <c r="G9" s="20" t="s">
        <v>96</v>
      </c>
      <c r="H9" s="20" t="s">
        <v>95</v>
      </c>
      <c r="I9" s="20" t="s">
        <v>96</v>
      </c>
      <c r="J9" s="20" t="s">
        <v>95</v>
      </c>
      <c r="K9" s="20" t="s">
        <v>96</v>
      </c>
      <c r="L9" s="20" t="s">
        <v>95</v>
      </c>
      <c r="M9" s="20" t="s">
        <v>96</v>
      </c>
      <c r="N9" s="20" t="s">
        <v>95</v>
      </c>
      <c r="O9" s="20" t="s">
        <v>96</v>
      </c>
      <c r="P9" s="20" t="s">
        <v>95</v>
      </c>
      <c r="Q9" s="20" t="s">
        <v>96</v>
      </c>
      <c r="R9" s="20" t="s">
        <v>95</v>
      </c>
      <c r="S9" s="20" t="s">
        <v>96</v>
      </c>
      <c r="T9" s="20" t="s">
        <v>95</v>
      </c>
      <c r="U9" s="20" t="s">
        <v>96</v>
      </c>
      <c r="V9" s="20" t="s">
        <v>95</v>
      </c>
      <c r="W9" s="20" t="s">
        <v>96</v>
      </c>
      <c r="X9" s="20" t="s">
        <v>95</v>
      </c>
      <c r="Y9" s="20" t="s">
        <v>96</v>
      </c>
      <c r="Z9" s="20" t="s">
        <v>95</v>
      </c>
      <c r="AA9" s="20" t="s">
        <v>96</v>
      </c>
      <c r="AB9" s="20" t="s">
        <v>95</v>
      </c>
      <c r="AC9" s="20" t="s">
        <v>96</v>
      </c>
      <c r="AD9" s="20" t="s">
        <v>95</v>
      </c>
      <c r="AE9" s="20" t="s">
        <v>96</v>
      </c>
      <c r="AF9" s="20" t="s">
        <v>95</v>
      </c>
      <c r="AG9" s="20" t="s">
        <v>96</v>
      </c>
      <c r="AH9" s="20" t="s">
        <v>95</v>
      </c>
      <c r="AI9" s="20" t="s">
        <v>96</v>
      </c>
      <c r="AJ9" s="20" t="s">
        <v>95</v>
      </c>
      <c r="AK9" s="20" t="s">
        <v>96</v>
      </c>
      <c r="AL9" s="20" t="s">
        <v>95</v>
      </c>
      <c r="AM9" s="20" t="s">
        <v>96</v>
      </c>
      <c r="AN9" s="20" t="s">
        <v>95</v>
      </c>
      <c r="AO9" s="20" t="s">
        <v>96</v>
      </c>
      <c r="AP9" s="20" t="s">
        <v>95</v>
      </c>
      <c r="AQ9" s="20" t="s">
        <v>96</v>
      </c>
      <c r="AR9" s="20" t="s">
        <v>95</v>
      </c>
      <c r="AS9" s="20" t="s">
        <v>96</v>
      </c>
      <c r="AT9" s="19" t="s">
        <v>95</v>
      </c>
      <c r="AU9" s="19" t="s">
        <v>96</v>
      </c>
      <c r="AV9" s="19" t="s">
        <v>95</v>
      </c>
      <c r="AW9" s="19" t="s">
        <v>96</v>
      </c>
      <c r="AX9" s="19" t="s">
        <v>95</v>
      </c>
      <c r="AY9" s="19" t="s">
        <v>96</v>
      </c>
      <c r="AZ9" s="19" t="s">
        <v>95</v>
      </c>
      <c r="BA9" s="19" t="s">
        <v>96</v>
      </c>
      <c r="BB9" s="19" t="s">
        <v>95</v>
      </c>
      <c r="BC9" s="19" t="s">
        <v>96</v>
      </c>
      <c r="BD9" s="19" t="s">
        <v>95</v>
      </c>
      <c r="BE9" s="19" t="s">
        <v>96</v>
      </c>
      <c r="BF9" s="19" t="s">
        <v>95</v>
      </c>
      <c r="BG9" s="19" t="s">
        <v>96</v>
      </c>
      <c r="BH9" s="19" t="s">
        <v>95</v>
      </c>
      <c r="BI9" s="19" t="s">
        <v>96</v>
      </c>
      <c r="BJ9" s="19" t="s">
        <v>95</v>
      </c>
      <c r="BK9" s="19" t="s">
        <v>96</v>
      </c>
      <c r="BL9" s="19" t="s">
        <v>95</v>
      </c>
      <c r="BM9" s="19" t="s">
        <v>96</v>
      </c>
      <c r="BN9" s="19" t="s">
        <v>95</v>
      </c>
      <c r="BO9" s="19" t="s">
        <v>96</v>
      </c>
      <c r="BP9" s="19" t="s">
        <v>95</v>
      </c>
      <c r="BQ9" s="19" t="s">
        <v>96</v>
      </c>
      <c r="BR9" s="19" t="s">
        <v>95</v>
      </c>
      <c r="BS9" s="19" t="s">
        <v>96</v>
      </c>
      <c r="BT9" s="19" t="s">
        <v>95</v>
      </c>
      <c r="BU9" s="19" t="s">
        <v>96</v>
      </c>
      <c r="BV9" s="19" t="s">
        <v>95</v>
      </c>
      <c r="BW9" s="19" t="s">
        <v>96</v>
      </c>
      <c r="BX9" s="19" t="s">
        <v>95</v>
      </c>
      <c r="BY9" s="19" t="s">
        <v>96</v>
      </c>
      <c r="BZ9" s="19" t="s">
        <v>95</v>
      </c>
      <c r="CA9" s="19" t="s">
        <v>96</v>
      </c>
      <c r="CB9" s="19" t="s">
        <v>95</v>
      </c>
      <c r="CC9" s="19" t="s">
        <v>96</v>
      </c>
      <c r="CD9" s="19" t="s">
        <v>95</v>
      </c>
      <c r="CE9" s="19" t="s">
        <v>96</v>
      </c>
      <c r="CF9" s="19" t="s">
        <v>95</v>
      </c>
      <c r="CG9" s="19" t="s">
        <v>96</v>
      </c>
      <c r="CH9" s="19" t="s">
        <v>95</v>
      </c>
      <c r="CI9" s="19" t="s">
        <v>96</v>
      </c>
      <c r="CJ9" s="19" t="s">
        <v>95</v>
      </c>
      <c r="CK9" s="19" t="s">
        <v>96</v>
      </c>
      <c r="CL9" s="19" t="s">
        <v>95</v>
      </c>
      <c r="CM9" s="19" t="s">
        <v>96</v>
      </c>
      <c r="CN9" s="19" t="s">
        <v>95</v>
      </c>
      <c r="CO9" s="19" t="s">
        <v>96</v>
      </c>
      <c r="CP9" s="19" t="s">
        <v>95</v>
      </c>
      <c r="CQ9" s="19" t="s">
        <v>96</v>
      </c>
      <c r="CR9" s="19" t="s">
        <v>95</v>
      </c>
      <c r="CS9" s="19" t="s">
        <v>96</v>
      </c>
      <c r="CT9" s="19" t="s">
        <v>95</v>
      </c>
      <c r="CU9" s="19" t="s">
        <v>96</v>
      </c>
      <c r="CV9" s="19" t="s">
        <v>95</v>
      </c>
      <c r="CW9" s="19" t="s">
        <v>96</v>
      </c>
      <c r="CX9" s="19" t="s">
        <v>95</v>
      </c>
      <c r="CY9" s="19" t="s">
        <v>96</v>
      </c>
      <c r="CZ9" s="19" t="s">
        <v>95</v>
      </c>
      <c r="DA9" s="19" t="s">
        <v>96</v>
      </c>
      <c r="DB9" s="19" t="s">
        <v>95</v>
      </c>
      <c r="DC9" s="19" t="s">
        <v>96</v>
      </c>
      <c r="DD9" s="19" t="s">
        <v>95</v>
      </c>
      <c r="DE9" s="19" t="s">
        <v>96</v>
      </c>
      <c r="DF9" s="19" t="s">
        <v>95</v>
      </c>
      <c r="DG9" s="19" t="s">
        <v>96</v>
      </c>
      <c r="DH9" s="19" t="s">
        <v>95</v>
      </c>
      <c r="DI9" s="19" t="s">
        <v>96</v>
      </c>
      <c r="DJ9" s="19" t="s">
        <v>95</v>
      </c>
      <c r="DK9" s="19" t="s">
        <v>96</v>
      </c>
      <c r="DL9" s="19" t="s">
        <v>95</v>
      </c>
      <c r="DM9" s="19" t="s">
        <v>96</v>
      </c>
      <c r="DN9" s="20" t="s">
        <v>95</v>
      </c>
      <c r="DO9" s="20" t="s">
        <v>96</v>
      </c>
      <c r="DP9" s="19" t="s">
        <v>95</v>
      </c>
      <c r="DQ9" s="19" t="s">
        <v>96</v>
      </c>
      <c r="DR9" s="19" t="s">
        <v>95</v>
      </c>
      <c r="DS9" s="19" t="s">
        <v>96</v>
      </c>
      <c r="DT9" s="19" t="s">
        <v>95</v>
      </c>
      <c r="DU9" s="19" t="s">
        <v>96</v>
      </c>
      <c r="DV9" s="20" t="s">
        <v>95</v>
      </c>
      <c r="DW9" s="20" t="s">
        <v>96</v>
      </c>
      <c r="DX9" s="20"/>
      <c r="DY9" s="221"/>
      <c r="DZ9" s="221"/>
      <c r="EA9" s="221"/>
    </row>
    <row r="10" spans="1:131" x14ac:dyDescent="0.4">
      <c r="A10" s="24">
        <v>1</v>
      </c>
      <c r="B10" s="25"/>
      <c r="C10" s="25"/>
      <c r="D10" s="26" t="s">
        <v>97</v>
      </c>
      <c r="E10" s="25"/>
      <c r="F10" s="63">
        <f>'Mois 3'!F62</f>
        <v>0</v>
      </c>
      <c r="G10" s="142"/>
      <c r="H10" s="142"/>
      <c r="I10" s="63">
        <f>'Mois 3'!H62</f>
        <v>0</v>
      </c>
      <c r="J10" s="142"/>
      <c r="K10" s="63">
        <f>'Mois 3'!J62</f>
        <v>0</v>
      </c>
      <c r="L10" s="142"/>
      <c r="M10" s="63">
        <f>'Mois 3'!L62</f>
        <v>0</v>
      </c>
      <c r="N10" s="142"/>
      <c r="O10" s="63">
        <f>'Mois 3'!N62</f>
        <v>0</v>
      </c>
      <c r="P10" s="142"/>
      <c r="Q10" s="63">
        <f>'Mois 3'!P62</f>
        <v>0</v>
      </c>
      <c r="R10" s="142"/>
      <c r="S10" s="63">
        <f>'Mois 3'!R62</f>
        <v>0</v>
      </c>
      <c r="T10" s="142"/>
      <c r="U10" s="63">
        <f>'Mois 3'!T62</f>
        <v>0</v>
      </c>
      <c r="V10" s="142"/>
      <c r="W10" s="63">
        <f>'Mois 3'!V62</f>
        <v>0</v>
      </c>
      <c r="X10" s="142"/>
      <c r="Y10" s="63">
        <f>'Mois 3'!X62</f>
        <v>0</v>
      </c>
      <c r="Z10" s="142"/>
      <c r="AA10" s="63">
        <f>'Mois 3'!Z62</f>
        <v>0</v>
      </c>
      <c r="AB10" s="142"/>
      <c r="AC10" s="63">
        <f>'Mois 3'!AB62</f>
        <v>0</v>
      </c>
      <c r="AD10" s="142"/>
      <c r="AE10" s="63">
        <f>'Mois 3'!AD62</f>
        <v>0</v>
      </c>
      <c r="AF10" s="142"/>
      <c r="AG10" s="63">
        <f>'Mois 3'!AF62</f>
        <v>0</v>
      </c>
      <c r="AH10" s="142"/>
      <c r="AI10" s="63">
        <f>'Mois 3'!AH62</f>
        <v>0</v>
      </c>
      <c r="AJ10" s="142"/>
      <c r="AK10" s="63">
        <f>'Mois 3'!AJ62</f>
        <v>0</v>
      </c>
      <c r="AL10" s="63">
        <f>'Mois 3'!AL62</f>
        <v>0</v>
      </c>
      <c r="AM10" s="142"/>
      <c r="AN10" s="63">
        <f>'Mois 3'!AN62</f>
        <v>0</v>
      </c>
      <c r="AO10" s="142"/>
      <c r="AP10" s="63">
        <f>'Mois 3'!AP62</f>
        <v>0</v>
      </c>
      <c r="AQ10" s="142"/>
      <c r="AR10" s="63">
        <f>'Mois 3'!AR62</f>
        <v>0</v>
      </c>
      <c r="AS10" s="142"/>
      <c r="AT10" s="63">
        <f>'Mois 3'!AT62</f>
        <v>0</v>
      </c>
      <c r="AU10" s="142"/>
      <c r="AV10" s="63">
        <f>'Mois 3'!AV62</f>
        <v>0</v>
      </c>
      <c r="AW10" s="142"/>
      <c r="AX10" s="63">
        <f>'Mois 3'!AX62</f>
        <v>0</v>
      </c>
      <c r="AY10" s="142"/>
      <c r="AZ10" s="63">
        <f>'Mois 3'!AZ62</f>
        <v>0</v>
      </c>
      <c r="BA10" s="142"/>
      <c r="BB10" s="63">
        <f>'Mois 3'!BB62</f>
        <v>0</v>
      </c>
      <c r="BC10" s="142"/>
      <c r="BD10" s="63">
        <f>'Mois 3'!BD62</f>
        <v>0</v>
      </c>
      <c r="BE10" s="142"/>
      <c r="BF10" s="63">
        <f>'Mois 3'!BF62</f>
        <v>0</v>
      </c>
      <c r="BG10" s="142"/>
      <c r="BH10" s="63">
        <f>'Mois 3'!BH62</f>
        <v>0</v>
      </c>
      <c r="BI10" s="142"/>
      <c r="BJ10" s="63">
        <f>'Mois 3'!BJ62</f>
        <v>0</v>
      </c>
      <c r="BK10" s="142"/>
      <c r="BL10" s="63">
        <f>'Mois 3'!BL62</f>
        <v>0</v>
      </c>
      <c r="BM10" s="142"/>
      <c r="BN10" s="63">
        <f>'Mois 3'!BN62</f>
        <v>0</v>
      </c>
      <c r="BO10" s="142"/>
      <c r="BP10" s="63">
        <f>'Mois 3'!BP62</f>
        <v>0</v>
      </c>
      <c r="BQ10" s="142"/>
      <c r="BR10" s="63">
        <f>'Mois 3'!BR62</f>
        <v>0</v>
      </c>
      <c r="BS10" s="142"/>
      <c r="BT10" s="63">
        <f>'Mois 3'!BT62</f>
        <v>0</v>
      </c>
      <c r="BU10" s="142"/>
      <c r="BV10" s="63">
        <f>'Mois 3'!BV62</f>
        <v>0</v>
      </c>
      <c r="BW10" s="142"/>
      <c r="BX10" s="63">
        <f>'Mois 3'!BX62</f>
        <v>0</v>
      </c>
      <c r="BY10" s="142"/>
      <c r="BZ10" s="63">
        <f>'Mois 3'!BZ62</f>
        <v>0</v>
      </c>
      <c r="CA10" s="142"/>
      <c r="CB10" s="63">
        <f>'Mois 3'!CB62</f>
        <v>0</v>
      </c>
      <c r="CC10" s="142"/>
      <c r="CD10" s="63">
        <f>'Mois 3'!CD62</f>
        <v>0</v>
      </c>
      <c r="CE10" s="142"/>
      <c r="CF10" s="63">
        <f>'Mois 3'!CF62</f>
        <v>0</v>
      </c>
      <c r="CG10" s="142"/>
      <c r="CH10" s="63">
        <f>'Mois 3'!CH62</f>
        <v>0</v>
      </c>
      <c r="CI10" s="142"/>
      <c r="CJ10" s="63">
        <f>'Mois 3'!CJ62</f>
        <v>0</v>
      </c>
      <c r="CK10" s="142"/>
      <c r="CL10" s="63">
        <f>'Mois 3'!CL62</f>
        <v>0</v>
      </c>
      <c r="CM10" s="142"/>
      <c r="CN10" s="63">
        <f>'Mois 3'!CN62</f>
        <v>0</v>
      </c>
      <c r="CO10" s="142"/>
      <c r="CP10" s="63">
        <f>'Mois 3'!CP62</f>
        <v>0</v>
      </c>
      <c r="CQ10" s="142"/>
      <c r="CR10" s="63">
        <f>'Mois 3'!CR62</f>
        <v>0</v>
      </c>
      <c r="CS10" s="142"/>
      <c r="CT10" s="63">
        <f>'Mois 3'!CT62</f>
        <v>0</v>
      </c>
      <c r="CU10" s="142"/>
      <c r="CV10" s="63">
        <f>'Mois 3'!CV62</f>
        <v>0</v>
      </c>
      <c r="CW10" s="142"/>
      <c r="CX10" s="63">
        <f>'Mois 3'!CX62</f>
        <v>0</v>
      </c>
      <c r="CY10" s="142"/>
      <c r="CZ10" s="63">
        <f>'Mois 3'!CZ62</f>
        <v>0</v>
      </c>
      <c r="DA10" s="142"/>
      <c r="DB10" s="63">
        <f>'Mois 3'!DB62</f>
        <v>0</v>
      </c>
      <c r="DC10" s="142"/>
      <c r="DD10" s="63">
        <f>'Mois 3'!DD62</f>
        <v>0</v>
      </c>
      <c r="DE10" s="142"/>
      <c r="DF10" s="63">
        <f>'Mois 3'!DF62</f>
        <v>0</v>
      </c>
      <c r="DG10" s="142"/>
      <c r="DH10" s="63">
        <f>'Mois 3'!DH62</f>
        <v>0</v>
      </c>
      <c r="DI10" s="142"/>
      <c r="DJ10" s="63">
        <f>'Mois 3'!DJ62</f>
        <v>0</v>
      </c>
      <c r="DK10" s="142"/>
      <c r="DL10" s="63">
        <f>'Mois 3'!DL62</f>
        <v>0</v>
      </c>
      <c r="DM10" s="142"/>
      <c r="DN10" s="142"/>
      <c r="DO10" s="63">
        <f>'Mois 3'!DN62</f>
        <v>0</v>
      </c>
      <c r="DP10" s="142"/>
      <c r="DQ10" s="63">
        <f>'Mois 3'!DP62</f>
        <v>0</v>
      </c>
      <c r="DR10" s="142"/>
      <c r="DS10" s="63">
        <f>'Mois 3'!DR62</f>
        <v>0</v>
      </c>
      <c r="DT10" s="142"/>
      <c r="DU10" s="63">
        <f>'Mois 3'!DT62</f>
        <v>0</v>
      </c>
      <c r="DV10" s="63">
        <f t="shared" ref="DV10:DV41" si="0">F10+H10+J10+L10+N10++P10+R10+T10+V10+X10+Z10+AB10+AD10+AF10+AH10+AJ10+AL10+AN10+AP10+AR10+AT10+AV10+AX10+AZ10+BB10+BD10+BH10+BF10+BL10+BN10+BR10+BT10+BV10+BX10+CB10+CD10+CF10+CH10+CJ10+CL10+CN10+CP10+CR10+CT10+CV10+CX10+CZ10+DB10+DD10++DH10+DJ10+DL10+DN10+DP10+DR10+DT10+BZ10+BP10+DF10+BJ10</f>
        <v>0</v>
      </c>
      <c r="DW10" s="63">
        <f t="shared" ref="DW10:DW41" si="1">G10+I10+K10+M10+O10+Q10+S10+U10+W10+Y10+AA10+AC10+AE10+AG10+AI10+AK10+AM10+AO10+AQ10+AS10+AU10+AW10+AY10+BA10+BC10+BE10+BI10+BM10+BO10+BQ10+BS10+BU10+BW10+BY10+CA10+CC10+CE10+CG10+CI10+CK10+CM10+CO10++CQ10+CS10+CU10+CW10+CY10+DA10+DC10+DE10+DG10+DI10+DK10+DM10+DO10+DQ10+DS10+DU10+BG10+BK10</f>
        <v>0</v>
      </c>
      <c r="DX10" s="64" t="str">
        <f>IF(DV10-DW10=0,"Bravo!!!","Débit n'égale pas crédit")</f>
        <v>Bravo!!!</v>
      </c>
      <c r="DY10" s="243"/>
      <c r="DZ10" s="243"/>
      <c r="EA10" s="243"/>
    </row>
    <row r="11" spans="1:131" x14ac:dyDescent="0.4">
      <c r="A11" s="27">
        <v>2</v>
      </c>
      <c r="B11" s="28"/>
      <c r="C11" s="28"/>
      <c r="D11" s="171"/>
      <c r="E11" s="29"/>
      <c r="F11" s="54"/>
      <c r="G11" s="55"/>
      <c r="H11" s="54"/>
      <c r="I11" s="55"/>
      <c r="J11" s="56"/>
      <c r="K11" s="55"/>
      <c r="L11" s="54"/>
      <c r="M11" s="55"/>
      <c r="N11" s="54"/>
      <c r="O11" s="55"/>
      <c r="P11" s="54"/>
      <c r="Q11" s="55"/>
      <c r="R11" s="54"/>
      <c r="S11" s="55"/>
      <c r="T11" s="54"/>
      <c r="U11" s="55"/>
      <c r="V11" s="54"/>
      <c r="W11" s="55"/>
      <c r="X11" s="54"/>
      <c r="Y11" s="55"/>
      <c r="Z11" s="54"/>
      <c r="AA11" s="55"/>
      <c r="AB11" s="54"/>
      <c r="AC11" s="55"/>
      <c r="AD11" s="54"/>
      <c r="AE11" s="55"/>
      <c r="AF11" s="54"/>
      <c r="AG11" s="55"/>
      <c r="AH11" s="54"/>
      <c r="AI11" s="55"/>
      <c r="AJ11" s="54"/>
      <c r="AK11" s="55"/>
      <c r="AL11" s="54"/>
      <c r="AM11" s="55"/>
      <c r="AN11" s="54"/>
      <c r="AO11" s="55"/>
      <c r="AP11" s="54"/>
      <c r="AQ11" s="55"/>
      <c r="AR11" s="54"/>
      <c r="AS11" s="55"/>
      <c r="AT11" s="54"/>
      <c r="AU11" s="55"/>
      <c r="AV11" s="54"/>
      <c r="AW11" s="55"/>
      <c r="AX11" s="54"/>
      <c r="AY11" s="55"/>
      <c r="AZ11" s="54"/>
      <c r="BA11" s="55"/>
      <c r="BB11" s="54"/>
      <c r="BC11" s="55"/>
      <c r="BD11" s="54"/>
      <c r="BE11" s="55"/>
      <c r="BF11" s="54"/>
      <c r="BG11" s="55"/>
      <c r="BH11" s="54"/>
      <c r="BI11" s="55"/>
      <c r="BJ11" s="54"/>
      <c r="BK11" s="55"/>
      <c r="BL11" s="54"/>
      <c r="BM11" s="55"/>
      <c r="BN11" s="54"/>
      <c r="BO11" s="55"/>
      <c r="BP11" s="54"/>
      <c r="BQ11" s="55"/>
      <c r="BR11" s="54"/>
      <c r="BS11" s="55"/>
      <c r="BT11" s="54"/>
      <c r="BU11" s="55"/>
      <c r="BV11" s="54"/>
      <c r="BW11" s="55"/>
      <c r="BX11" s="54"/>
      <c r="BY11" s="55"/>
      <c r="BZ11" s="54"/>
      <c r="CA11" s="55"/>
      <c r="CB11" s="54"/>
      <c r="CC11" s="55"/>
      <c r="CD11" s="54"/>
      <c r="CE11" s="55"/>
      <c r="CF11" s="54"/>
      <c r="CG11" s="55"/>
      <c r="CH11" s="54"/>
      <c r="CI11" s="55"/>
      <c r="CJ11" s="54"/>
      <c r="CK11" s="55"/>
      <c r="CL11" s="54"/>
      <c r="CM11" s="55"/>
      <c r="CN11" s="54"/>
      <c r="CO11" s="55"/>
      <c r="CP11" s="54"/>
      <c r="CQ11" s="55"/>
      <c r="CR11" s="54"/>
      <c r="CS11" s="55"/>
      <c r="CT11" s="54"/>
      <c r="CU11" s="55"/>
      <c r="CV11" s="54"/>
      <c r="CW11" s="55"/>
      <c r="CX11" s="54"/>
      <c r="CY11" s="55"/>
      <c r="CZ11" s="54"/>
      <c r="DA11" s="55"/>
      <c r="DB11" s="54"/>
      <c r="DC11" s="55"/>
      <c r="DD11" s="54"/>
      <c r="DE11" s="55"/>
      <c r="DF11" s="54"/>
      <c r="DG11" s="55"/>
      <c r="DH11" s="54"/>
      <c r="DI11" s="55"/>
      <c r="DJ11" s="54"/>
      <c r="DK11" s="55"/>
      <c r="DL11" s="54"/>
      <c r="DM11" s="55"/>
      <c r="DN11" s="54"/>
      <c r="DO11" s="55"/>
      <c r="DP11" s="54"/>
      <c r="DQ11" s="55"/>
      <c r="DR11" s="54"/>
      <c r="DS11" s="55"/>
      <c r="DT11" s="54"/>
      <c r="DU11" s="55"/>
      <c r="DV11" s="63">
        <f t="shared" si="0"/>
        <v>0</v>
      </c>
      <c r="DW11" s="63">
        <f t="shared" si="1"/>
        <v>0</v>
      </c>
      <c r="DX11" s="64" t="str">
        <f t="shared" ref="DX11:DX59" si="2">IF(DV11-DW11=0,"Bravo!!!","Débit n'égale pas crédit")</f>
        <v>Bravo!!!</v>
      </c>
      <c r="DY11" s="244"/>
      <c r="DZ11" s="243"/>
      <c r="EA11" s="243"/>
    </row>
    <row r="12" spans="1:131" x14ac:dyDescent="0.4">
      <c r="A12" s="27">
        <v>3</v>
      </c>
      <c r="B12" s="28"/>
      <c r="C12" s="28"/>
      <c r="D12" s="171"/>
      <c r="E12" s="29"/>
      <c r="F12" s="54"/>
      <c r="G12" s="55"/>
      <c r="H12" s="54"/>
      <c r="I12" s="55"/>
      <c r="J12" s="56"/>
      <c r="K12" s="55"/>
      <c r="L12" s="54"/>
      <c r="M12" s="55"/>
      <c r="N12" s="54"/>
      <c r="O12" s="55"/>
      <c r="P12" s="54"/>
      <c r="Q12" s="55"/>
      <c r="R12" s="54"/>
      <c r="S12" s="55"/>
      <c r="T12" s="54"/>
      <c r="U12" s="55"/>
      <c r="V12" s="54"/>
      <c r="W12" s="55"/>
      <c r="X12" s="54"/>
      <c r="Y12" s="55"/>
      <c r="Z12" s="54"/>
      <c r="AA12" s="55"/>
      <c r="AB12" s="54"/>
      <c r="AC12" s="55"/>
      <c r="AD12" s="54"/>
      <c r="AE12" s="55"/>
      <c r="AF12" s="54"/>
      <c r="AG12" s="55"/>
      <c r="AH12" s="54"/>
      <c r="AI12" s="55"/>
      <c r="AJ12" s="54"/>
      <c r="AK12" s="55"/>
      <c r="AL12" s="54"/>
      <c r="AM12" s="55"/>
      <c r="AN12" s="54"/>
      <c r="AO12" s="55"/>
      <c r="AP12" s="54"/>
      <c r="AQ12" s="55"/>
      <c r="AR12" s="54"/>
      <c r="AS12" s="55"/>
      <c r="AT12" s="54"/>
      <c r="AU12" s="55"/>
      <c r="AV12" s="54"/>
      <c r="AW12" s="55"/>
      <c r="AX12" s="54"/>
      <c r="AY12" s="55"/>
      <c r="AZ12" s="54"/>
      <c r="BA12" s="55"/>
      <c r="BB12" s="54"/>
      <c r="BC12" s="55"/>
      <c r="BD12" s="54"/>
      <c r="BE12" s="55"/>
      <c r="BF12" s="54"/>
      <c r="BG12" s="55"/>
      <c r="BH12" s="54"/>
      <c r="BI12" s="55"/>
      <c r="BJ12" s="54"/>
      <c r="BK12" s="55"/>
      <c r="BL12" s="54"/>
      <c r="BM12" s="55"/>
      <c r="BN12" s="54"/>
      <c r="BO12" s="55"/>
      <c r="BP12" s="54"/>
      <c r="BQ12" s="55"/>
      <c r="BR12" s="54"/>
      <c r="BS12" s="55"/>
      <c r="BT12" s="54"/>
      <c r="BU12" s="55"/>
      <c r="BV12" s="54"/>
      <c r="BW12" s="55"/>
      <c r="BX12" s="54"/>
      <c r="BY12" s="55"/>
      <c r="BZ12" s="54"/>
      <c r="CA12" s="55"/>
      <c r="CB12" s="54"/>
      <c r="CC12" s="55"/>
      <c r="CD12" s="54"/>
      <c r="CE12" s="55"/>
      <c r="CF12" s="54"/>
      <c r="CG12" s="55"/>
      <c r="CH12" s="54"/>
      <c r="CI12" s="55"/>
      <c r="CJ12" s="54"/>
      <c r="CK12" s="55"/>
      <c r="CL12" s="54"/>
      <c r="CM12" s="55"/>
      <c r="CN12" s="54"/>
      <c r="CO12" s="55"/>
      <c r="CP12" s="54"/>
      <c r="CQ12" s="55"/>
      <c r="CR12" s="54"/>
      <c r="CS12" s="55"/>
      <c r="CT12" s="54"/>
      <c r="CU12" s="55"/>
      <c r="CV12" s="54"/>
      <c r="CW12" s="55"/>
      <c r="CX12" s="54"/>
      <c r="CY12" s="55"/>
      <c r="CZ12" s="54"/>
      <c r="DA12" s="55"/>
      <c r="DB12" s="54"/>
      <c r="DC12" s="55"/>
      <c r="DD12" s="54"/>
      <c r="DE12" s="55"/>
      <c r="DF12" s="54"/>
      <c r="DG12" s="55"/>
      <c r="DH12" s="54"/>
      <c r="DI12" s="55"/>
      <c r="DJ12" s="54"/>
      <c r="DK12" s="55"/>
      <c r="DL12" s="54"/>
      <c r="DM12" s="55"/>
      <c r="DN12" s="54"/>
      <c r="DO12" s="55"/>
      <c r="DP12" s="54"/>
      <c r="DQ12" s="55"/>
      <c r="DR12" s="54"/>
      <c r="DS12" s="55"/>
      <c r="DT12" s="54"/>
      <c r="DU12" s="55"/>
      <c r="DV12" s="63">
        <f t="shared" si="0"/>
        <v>0</v>
      </c>
      <c r="DW12" s="63">
        <f t="shared" si="1"/>
        <v>0</v>
      </c>
      <c r="DX12" s="64" t="str">
        <f t="shared" si="2"/>
        <v>Bravo!!!</v>
      </c>
      <c r="DY12" s="243"/>
      <c r="DZ12" s="243"/>
      <c r="EA12" s="243"/>
    </row>
    <row r="13" spans="1:131" x14ac:dyDescent="0.4">
      <c r="A13" s="27">
        <v>4</v>
      </c>
      <c r="B13" s="28"/>
      <c r="C13" s="28"/>
      <c r="D13" s="171"/>
      <c r="E13" s="29"/>
      <c r="F13" s="54"/>
      <c r="G13" s="55"/>
      <c r="H13" s="54"/>
      <c r="I13" s="55"/>
      <c r="J13" s="56"/>
      <c r="K13" s="55"/>
      <c r="L13" s="54"/>
      <c r="M13" s="55"/>
      <c r="N13" s="54"/>
      <c r="O13" s="55"/>
      <c r="P13" s="54"/>
      <c r="Q13" s="55"/>
      <c r="R13" s="54"/>
      <c r="S13" s="55"/>
      <c r="T13" s="54"/>
      <c r="U13" s="55"/>
      <c r="V13" s="54"/>
      <c r="W13" s="55"/>
      <c r="X13" s="54"/>
      <c r="Y13" s="55"/>
      <c r="Z13" s="54"/>
      <c r="AA13" s="55"/>
      <c r="AB13" s="54"/>
      <c r="AC13" s="55"/>
      <c r="AD13" s="54"/>
      <c r="AE13" s="55"/>
      <c r="AF13" s="54"/>
      <c r="AG13" s="55"/>
      <c r="AH13" s="54"/>
      <c r="AI13" s="55"/>
      <c r="AJ13" s="54"/>
      <c r="AK13" s="58"/>
      <c r="AL13" s="54"/>
      <c r="AM13" s="55"/>
      <c r="AN13" s="54"/>
      <c r="AO13" s="55"/>
      <c r="AP13" s="54"/>
      <c r="AQ13" s="55"/>
      <c r="AR13" s="54"/>
      <c r="AS13" s="55"/>
      <c r="AT13" s="54"/>
      <c r="AU13" s="55"/>
      <c r="AV13" s="54"/>
      <c r="AW13" s="55"/>
      <c r="AX13" s="54"/>
      <c r="AY13" s="55"/>
      <c r="AZ13" s="54"/>
      <c r="BA13" s="55"/>
      <c r="BB13" s="54"/>
      <c r="BC13" s="55"/>
      <c r="BD13" s="54"/>
      <c r="BE13" s="55"/>
      <c r="BF13" s="54"/>
      <c r="BG13" s="55"/>
      <c r="BH13" s="54"/>
      <c r="BI13" s="55"/>
      <c r="BJ13" s="54"/>
      <c r="BK13" s="55"/>
      <c r="BL13" s="54"/>
      <c r="BM13" s="55"/>
      <c r="BN13" s="54"/>
      <c r="BO13" s="55"/>
      <c r="BP13" s="54"/>
      <c r="BQ13" s="55"/>
      <c r="BR13" s="54"/>
      <c r="BS13" s="55"/>
      <c r="BT13" s="54"/>
      <c r="BU13" s="55"/>
      <c r="BV13" s="54"/>
      <c r="BW13" s="55"/>
      <c r="BX13" s="54"/>
      <c r="BY13" s="55"/>
      <c r="BZ13" s="54"/>
      <c r="CA13" s="55"/>
      <c r="CB13" s="54"/>
      <c r="CC13" s="55"/>
      <c r="CD13" s="54"/>
      <c r="CE13" s="55"/>
      <c r="CF13" s="54"/>
      <c r="CG13" s="55"/>
      <c r="CH13" s="54"/>
      <c r="CI13" s="55"/>
      <c r="CJ13" s="54"/>
      <c r="CK13" s="55"/>
      <c r="CL13" s="54"/>
      <c r="CM13" s="55"/>
      <c r="CN13" s="54"/>
      <c r="CO13" s="55"/>
      <c r="CP13" s="54"/>
      <c r="CQ13" s="55"/>
      <c r="CR13" s="54"/>
      <c r="CS13" s="55"/>
      <c r="CT13" s="54"/>
      <c r="CU13" s="55"/>
      <c r="CV13" s="54"/>
      <c r="CW13" s="55"/>
      <c r="CX13" s="54"/>
      <c r="CY13" s="55"/>
      <c r="CZ13" s="54"/>
      <c r="DA13" s="55"/>
      <c r="DB13" s="54"/>
      <c r="DC13" s="55"/>
      <c r="DD13" s="54"/>
      <c r="DE13" s="55"/>
      <c r="DF13" s="54"/>
      <c r="DG13" s="55"/>
      <c r="DH13" s="54"/>
      <c r="DI13" s="55"/>
      <c r="DJ13" s="54"/>
      <c r="DK13" s="55"/>
      <c r="DL13" s="54"/>
      <c r="DM13" s="55"/>
      <c r="DN13" s="54"/>
      <c r="DO13" s="55"/>
      <c r="DP13" s="54"/>
      <c r="DQ13" s="55"/>
      <c r="DR13" s="54"/>
      <c r="DS13" s="55"/>
      <c r="DT13" s="54"/>
      <c r="DU13" s="55"/>
      <c r="DV13" s="63">
        <f t="shared" si="0"/>
        <v>0</v>
      </c>
      <c r="DW13" s="63">
        <f t="shared" si="1"/>
        <v>0</v>
      </c>
      <c r="DX13" s="64" t="str">
        <f t="shared" si="2"/>
        <v>Bravo!!!</v>
      </c>
      <c r="DY13" s="243"/>
      <c r="DZ13" s="243"/>
      <c r="EA13" s="243"/>
    </row>
    <row r="14" spans="1:131" x14ac:dyDescent="0.4">
      <c r="A14" s="27">
        <v>5</v>
      </c>
      <c r="B14" s="28"/>
      <c r="C14" s="28"/>
      <c r="D14" s="171"/>
      <c r="E14" s="29"/>
      <c r="F14" s="54"/>
      <c r="G14" s="55"/>
      <c r="H14" s="54"/>
      <c r="I14" s="55"/>
      <c r="J14" s="56"/>
      <c r="K14" s="55"/>
      <c r="L14" s="54"/>
      <c r="M14" s="55"/>
      <c r="N14" s="54"/>
      <c r="O14" s="55"/>
      <c r="P14" s="54"/>
      <c r="Q14" s="55"/>
      <c r="R14" s="54"/>
      <c r="S14" s="55"/>
      <c r="T14" s="54"/>
      <c r="U14" s="55"/>
      <c r="V14" s="54"/>
      <c r="W14" s="55"/>
      <c r="X14" s="54"/>
      <c r="Y14" s="55"/>
      <c r="Z14" s="54"/>
      <c r="AA14" s="55"/>
      <c r="AB14" s="54"/>
      <c r="AC14" s="55"/>
      <c r="AD14" s="54"/>
      <c r="AE14" s="55"/>
      <c r="AF14" s="54"/>
      <c r="AG14" s="55"/>
      <c r="AH14" s="54"/>
      <c r="AI14" s="55"/>
      <c r="AJ14" s="54"/>
      <c r="AK14" s="55"/>
      <c r="AL14" s="54"/>
      <c r="AM14" s="55"/>
      <c r="AN14" s="54"/>
      <c r="AO14" s="55"/>
      <c r="AP14" s="54"/>
      <c r="AQ14" s="55"/>
      <c r="AR14" s="54"/>
      <c r="AS14" s="55"/>
      <c r="AT14" s="54"/>
      <c r="AU14" s="55"/>
      <c r="AV14" s="54"/>
      <c r="AW14" s="55"/>
      <c r="AX14" s="54"/>
      <c r="AY14" s="55"/>
      <c r="AZ14" s="54"/>
      <c r="BA14" s="55"/>
      <c r="BB14" s="54"/>
      <c r="BC14" s="55"/>
      <c r="BD14" s="54"/>
      <c r="BE14" s="55"/>
      <c r="BF14" s="54"/>
      <c r="BG14" s="55"/>
      <c r="BH14" s="54"/>
      <c r="BI14" s="55"/>
      <c r="BJ14" s="54"/>
      <c r="BK14" s="55"/>
      <c r="BL14" s="54"/>
      <c r="BM14" s="55"/>
      <c r="BN14" s="54"/>
      <c r="BO14" s="55"/>
      <c r="BP14" s="54"/>
      <c r="BQ14" s="55"/>
      <c r="BR14" s="54"/>
      <c r="BS14" s="55"/>
      <c r="BT14" s="54"/>
      <c r="BU14" s="55"/>
      <c r="BV14" s="54"/>
      <c r="BW14" s="55"/>
      <c r="BX14" s="54"/>
      <c r="BY14" s="55"/>
      <c r="BZ14" s="54"/>
      <c r="CA14" s="55"/>
      <c r="CB14" s="54"/>
      <c r="CC14" s="55"/>
      <c r="CD14" s="54"/>
      <c r="CE14" s="55"/>
      <c r="CF14" s="54"/>
      <c r="CG14" s="55"/>
      <c r="CH14" s="54"/>
      <c r="CI14" s="55"/>
      <c r="CJ14" s="54"/>
      <c r="CK14" s="55"/>
      <c r="CL14" s="54"/>
      <c r="CM14" s="55"/>
      <c r="CN14" s="54"/>
      <c r="CO14" s="55"/>
      <c r="CP14" s="54"/>
      <c r="CQ14" s="55"/>
      <c r="CR14" s="54"/>
      <c r="CS14" s="55"/>
      <c r="CT14" s="54"/>
      <c r="CU14" s="55"/>
      <c r="CV14" s="54"/>
      <c r="CW14" s="55"/>
      <c r="CX14" s="54"/>
      <c r="CY14" s="55"/>
      <c r="CZ14" s="54"/>
      <c r="DA14" s="55"/>
      <c r="DB14" s="54"/>
      <c r="DC14" s="55"/>
      <c r="DD14" s="54"/>
      <c r="DE14" s="55"/>
      <c r="DF14" s="54"/>
      <c r="DG14" s="55"/>
      <c r="DH14" s="54"/>
      <c r="DI14" s="55"/>
      <c r="DJ14" s="54"/>
      <c r="DK14" s="55"/>
      <c r="DL14" s="54"/>
      <c r="DM14" s="55"/>
      <c r="DN14" s="54"/>
      <c r="DO14" s="55"/>
      <c r="DP14" s="54"/>
      <c r="DQ14" s="55"/>
      <c r="DR14" s="54"/>
      <c r="DS14" s="55"/>
      <c r="DT14" s="54"/>
      <c r="DU14" s="55"/>
      <c r="DV14" s="63">
        <f t="shared" si="0"/>
        <v>0</v>
      </c>
      <c r="DW14" s="63">
        <f t="shared" si="1"/>
        <v>0</v>
      </c>
      <c r="DX14" s="64" t="str">
        <f t="shared" si="2"/>
        <v>Bravo!!!</v>
      </c>
      <c r="DY14" s="243"/>
      <c r="DZ14" s="243"/>
      <c r="EA14" s="243"/>
    </row>
    <row r="15" spans="1:131" x14ac:dyDescent="0.4">
      <c r="A15" s="27">
        <v>6</v>
      </c>
      <c r="B15" s="28"/>
      <c r="C15" s="28"/>
      <c r="D15" s="171"/>
      <c r="E15" s="29"/>
      <c r="F15" s="54"/>
      <c r="G15" s="55"/>
      <c r="H15" s="54"/>
      <c r="I15" s="55"/>
      <c r="J15" s="56"/>
      <c r="K15" s="55"/>
      <c r="L15" s="54"/>
      <c r="M15" s="55"/>
      <c r="N15" s="54"/>
      <c r="O15" s="55"/>
      <c r="P15" s="54"/>
      <c r="Q15" s="55"/>
      <c r="R15" s="54"/>
      <c r="S15" s="55"/>
      <c r="T15" s="54"/>
      <c r="U15" s="55"/>
      <c r="V15" s="54"/>
      <c r="W15" s="55"/>
      <c r="X15" s="54"/>
      <c r="Y15" s="55"/>
      <c r="Z15" s="54"/>
      <c r="AA15" s="55"/>
      <c r="AB15" s="54"/>
      <c r="AC15" s="55"/>
      <c r="AD15" s="54"/>
      <c r="AE15" s="55"/>
      <c r="AF15" s="54"/>
      <c r="AG15" s="55"/>
      <c r="AH15" s="54"/>
      <c r="AI15" s="55"/>
      <c r="AJ15" s="54"/>
      <c r="AK15" s="55"/>
      <c r="AL15" s="54"/>
      <c r="AM15" s="55"/>
      <c r="AN15" s="54"/>
      <c r="AO15" s="55"/>
      <c r="AP15" s="54"/>
      <c r="AQ15" s="55"/>
      <c r="AR15" s="54"/>
      <c r="AS15" s="55"/>
      <c r="AT15" s="54"/>
      <c r="AU15" s="55"/>
      <c r="AV15" s="54"/>
      <c r="AW15" s="55"/>
      <c r="AX15" s="54"/>
      <c r="AY15" s="55"/>
      <c r="AZ15" s="54"/>
      <c r="BA15" s="55"/>
      <c r="BB15" s="54"/>
      <c r="BC15" s="55"/>
      <c r="BD15" s="54"/>
      <c r="BE15" s="55"/>
      <c r="BF15" s="54"/>
      <c r="BG15" s="55"/>
      <c r="BH15" s="54"/>
      <c r="BI15" s="55"/>
      <c r="BJ15" s="54"/>
      <c r="BK15" s="55"/>
      <c r="BL15" s="54"/>
      <c r="BM15" s="55"/>
      <c r="BN15" s="54"/>
      <c r="BO15" s="55"/>
      <c r="BP15" s="54"/>
      <c r="BQ15" s="55"/>
      <c r="BR15" s="54"/>
      <c r="BS15" s="55"/>
      <c r="BT15" s="54"/>
      <c r="BU15" s="55"/>
      <c r="BV15" s="54"/>
      <c r="BW15" s="55"/>
      <c r="BX15" s="54"/>
      <c r="BY15" s="55"/>
      <c r="BZ15" s="54"/>
      <c r="CA15" s="55"/>
      <c r="CB15" s="54"/>
      <c r="CC15" s="55"/>
      <c r="CD15" s="54"/>
      <c r="CE15" s="55"/>
      <c r="CF15" s="54"/>
      <c r="CG15" s="55"/>
      <c r="CH15" s="54"/>
      <c r="CI15" s="55"/>
      <c r="CJ15" s="54"/>
      <c r="CK15" s="55"/>
      <c r="CL15" s="54"/>
      <c r="CM15" s="55"/>
      <c r="CN15" s="54"/>
      <c r="CO15" s="55"/>
      <c r="CP15" s="54"/>
      <c r="CQ15" s="55"/>
      <c r="CR15" s="54"/>
      <c r="CS15" s="55"/>
      <c r="CT15" s="54"/>
      <c r="CU15" s="55"/>
      <c r="CV15" s="54"/>
      <c r="CW15" s="55"/>
      <c r="CX15" s="54"/>
      <c r="CY15" s="55"/>
      <c r="CZ15" s="54"/>
      <c r="DA15" s="55"/>
      <c r="DB15" s="54"/>
      <c r="DC15" s="55"/>
      <c r="DD15" s="54"/>
      <c r="DE15" s="55"/>
      <c r="DF15" s="54"/>
      <c r="DG15" s="55"/>
      <c r="DH15" s="54"/>
      <c r="DI15" s="55"/>
      <c r="DJ15" s="54"/>
      <c r="DK15" s="55"/>
      <c r="DL15" s="54"/>
      <c r="DM15" s="55"/>
      <c r="DN15" s="54"/>
      <c r="DO15" s="55"/>
      <c r="DP15" s="54"/>
      <c r="DQ15" s="55"/>
      <c r="DR15" s="54"/>
      <c r="DS15" s="55"/>
      <c r="DT15" s="54"/>
      <c r="DU15" s="55"/>
      <c r="DV15" s="63">
        <f t="shared" si="0"/>
        <v>0</v>
      </c>
      <c r="DW15" s="63">
        <f t="shared" si="1"/>
        <v>0</v>
      </c>
      <c r="DX15" s="64" t="str">
        <f t="shared" si="2"/>
        <v>Bravo!!!</v>
      </c>
      <c r="DY15" s="243"/>
      <c r="DZ15" s="243"/>
      <c r="EA15" s="243"/>
    </row>
    <row r="16" spans="1:131" x14ac:dyDescent="0.4">
      <c r="A16" s="27">
        <v>7</v>
      </c>
      <c r="B16" s="28"/>
      <c r="C16" s="28"/>
      <c r="D16" s="171"/>
      <c r="E16" s="29"/>
      <c r="F16" s="54"/>
      <c r="G16" s="55"/>
      <c r="H16" s="54"/>
      <c r="I16" s="55"/>
      <c r="J16" s="56"/>
      <c r="K16" s="55"/>
      <c r="L16" s="54"/>
      <c r="M16" s="55"/>
      <c r="N16" s="54"/>
      <c r="O16" s="55"/>
      <c r="P16" s="54"/>
      <c r="Q16" s="55"/>
      <c r="R16" s="54"/>
      <c r="S16" s="55"/>
      <c r="T16" s="54"/>
      <c r="U16" s="55"/>
      <c r="V16" s="54"/>
      <c r="W16" s="55"/>
      <c r="X16" s="54"/>
      <c r="Y16" s="55"/>
      <c r="Z16" s="54"/>
      <c r="AA16" s="55"/>
      <c r="AB16" s="54"/>
      <c r="AC16" s="55"/>
      <c r="AD16" s="54"/>
      <c r="AE16" s="55"/>
      <c r="AF16" s="54"/>
      <c r="AG16" s="55"/>
      <c r="AH16" s="54"/>
      <c r="AI16" s="55"/>
      <c r="AJ16" s="54"/>
      <c r="AK16" s="55"/>
      <c r="AL16" s="54"/>
      <c r="AM16" s="55"/>
      <c r="AN16" s="54"/>
      <c r="AO16" s="55"/>
      <c r="AP16" s="54"/>
      <c r="AQ16" s="55"/>
      <c r="AR16" s="54"/>
      <c r="AS16" s="55"/>
      <c r="AT16" s="54"/>
      <c r="AU16" s="55"/>
      <c r="AV16" s="54"/>
      <c r="AW16" s="55"/>
      <c r="AX16" s="54"/>
      <c r="AY16" s="55"/>
      <c r="AZ16" s="54"/>
      <c r="BA16" s="55"/>
      <c r="BB16" s="54"/>
      <c r="BC16" s="55"/>
      <c r="BD16" s="54"/>
      <c r="BE16" s="55"/>
      <c r="BF16" s="54"/>
      <c r="BG16" s="55"/>
      <c r="BH16" s="54"/>
      <c r="BI16" s="55"/>
      <c r="BJ16" s="54"/>
      <c r="BK16" s="55"/>
      <c r="BL16" s="54"/>
      <c r="BM16" s="55"/>
      <c r="BN16" s="54"/>
      <c r="BO16" s="55"/>
      <c r="BP16" s="54"/>
      <c r="BQ16" s="55"/>
      <c r="BR16" s="54"/>
      <c r="BS16" s="55"/>
      <c r="BT16" s="54"/>
      <c r="BU16" s="55"/>
      <c r="BV16" s="54"/>
      <c r="BW16" s="55"/>
      <c r="BX16" s="54"/>
      <c r="BY16" s="55"/>
      <c r="BZ16" s="54"/>
      <c r="CA16" s="55"/>
      <c r="CB16" s="54"/>
      <c r="CC16" s="55"/>
      <c r="CD16" s="54"/>
      <c r="CE16" s="55"/>
      <c r="CF16" s="54"/>
      <c r="CG16" s="55"/>
      <c r="CH16" s="54"/>
      <c r="CI16" s="55"/>
      <c r="CJ16" s="54"/>
      <c r="CK16" s="55"/>
      <c r="CL16" s="54"/>
      <c r="CM16" s="55"/>
      <c r="CN16" s="54"/>
      <c r="CO16" s="55"/>
      <c r="CP16" s="54"/>
      <c r="CQ16" s="55"/>
      <c r="CR16" s="54"/>
      <c r="CS16" s="55"/>
      <c r="CT16" s="54"/>
      <c r="CU16" s="55"/>
      <c r="CV16" s="54"/>
      <c r="CW16" s="55"/>
      <c r="CX16" s="54"/>
      <c r="CY16" s="55"/>
      <c r="CZ16" s="54"/>
      <c r="DA16" s="55"/>
      <c r="DB16" s="54"/>
      <c r="DC16" s="55"/>
      <c r="DD16" s="54"/>
      <c r="DE16" s="55"/>
      <c r="DF16" s="54"/>
      <c r="DG16" s="55"/>
      <c r="DH16" s="54"/>
      <c r="DI16" s="55"/>
      <c r="DJ16" s="54"/>
      <c r="DK16" s="55"/>
      <c r="DL16" s="54"/>
      <c r="DM16" s="55"/>
      <c r="DN16" s="54"/>
      <c r="DO16" s="55"/>
      <c r="DP16" s="54"/>
      <c r="DQ16" s="55"/>
      <c r="DR16" s="54"/>
      <c r="DS16" s="55"/>
      <c r="DT16" s="54"/>
      <c r="DU16" s="55"/>
      <c r="DV16" s="63">
        <f t="shared" si="0"/>
        <v>0</v>
      </c>
      <c r="DW16" s="63">
        <f t="shared" si="1"/>
        <v>0</v>
      </c>
      <c r="DX16" s="64" t="str">
        <f t="shared" si="2"/>
        <v>Bravo!!!</v>
      </c>
      <c r="DY16" s="243"/>
      <c r="DZ16" s="243"/>
      <c r="EA16" s="243"/>
    </row>
    <row r="17" spans="1:131" x14ac:dyDescent="0.4">
      <c r="A17" s="27">
        <v>8</v>
      </c>
      <c r="B17" s="28"/>
      <c r="C17" s="28"/>
      <c r="D17" s="171"/>
      <c r="E17" s="29"/>
      <c r="F17" s="54"/>
      <c r="G17" s="55"/>
      <c r="H17" s="54"/>
      <c r="I17" s="55"/>
      <c r="J17" s="56"/>
      <c r="K17" s="55"/>
      <c r="L17" s="54"/>
      <c r="M17" s="55"/>
      <c r="N17" s="54"/>
      <c r="O17" s="55"/>
      <c r="P17" s="54"/>
      <c r="Q17" s="55"/>
      <c r="R17" s="54"/>
      <c r="S17" s="55"/>
      <c r="T17" s="54"/>
      <c r="U17" s="55"/>
      <c r="V17" s="54"/>
      <c r="W17" s="55"/>
      <c r="X17" s="54"/>
      <c r="Y17" s="55"/>
      <c r="Z17" s="54"/>
      <c r="AA17" s="55"/>
      <c r="AB17" s="54"/>
      <c r="AC17" s="55"/>
      <c r="AD17" s="54"/>
      <c r="AE17" s="55"/>
      <c r="AF17" s="54"/>
      <c r="AG17" s="55"/>
      <c r="AH17" s="54"/>
      <c r="AI17" s="55"/>
      <c r="AJ17" s="54"/>
      <c r="AK17" s="55"/>
      <c r="AL17" s="54"/>
      <c r="AM17" s="55"/>
      <c r="AN17" s="54"/>
      <c r="AO17" s="55"/>
      <c r="AP17" s="54"/>
      <c r="AQ17" s="55"/>
      <c r="AR17" s="54"/>
      <c r="AS17" s="55"/>
      <c r="AT17" s="54"/>
      <c r="AU17" s="55"/>
      <c r="AV17" s="54"/>
      <c r="AW17" s="55"/>
      <c r="AX17" s="54"/>
      <c r="AY17" s="55"/>
      <c r="AZ17" s="54"/>
      <c r="BA17" s="55"/>
      <c r="BB17" s="54"/>
      <c r="BC17" s="55"/>
      <c r="BD17" s="54"/>
      <c r="BE17" s="55"/>
      <c r="BF17" s="54"/>
      <c r="BG17" s="55"/>
      <c r="BH17" s="54"/>
      <c r="BI17" s="55"/>
      <c r="BJ17" s="54"/>
      <c r="BK17" s="55"/>
      <c r="BL17" s="54"/>
      <c r="BM17" s="55"/>
      <c r="BN17" s="54"/>
      <c r="BO17" s="55"/>
      <c r="BP17" s="54"/>
      <c r="BQ17" s="55"/>
      <c r="BR17" s="54"/>
      <c r="BS17" s="55"/>
      <c r="BT17" s="54"/>
      <c r="BU17" s="55"/>
      <c r="BV17" s="54"/>
      <c r="BW17" s="55"/>
      <c r="BX17" s="54"/>
      <c r="BY17" s="55"/>
      <c r="BZ17" s="54"/>
      <c r="CA17" s="55"/>
      <c r="CB17" s="54"/>
      <c r="CC17" s="55"/>
      <c r="CD17" s="54"/>
      <c r="CE17" s="55"/>
      <c r="CF17" s="54"/>
      <c r="CG17" s="55"/>
      <c r="CH17" s="54"/>
      <c r="CI17" s="55"/>
      <c r="CJ17" s="54"/>
      <c r="CK17" s="55"/>
      <c r="CL17" s="54"/>
      <c r="CM17" s="55"/>
      <c r="CN17" s="54"/>
      <c r="CO17" s="55"/>
      <c r="CP17" s="54"/>
      <c r="CQ17" s="55"/>
      <c r="CR17" s="54"/>
      <c r="CS17" s="55"/>
      <c r="CT17" s="54"/>
      <c r="CU17" s="55"/>
      <c r="CV17" s="54"/>
      <c r="CW17" s="55"/>
      <c r="CX17" s="54"/>
      <c r="CY17" s="55"/>
      <c r="CZ17" s="54"/>
      <c r="DA17" s="55"/>
      <c r="DB17" s="54"/>
      <c r="DC17" s="55"/>
      <c r="DD17" s="54"/>
      <c r="DE17" s="55"/>
      <c r="DF17" s="54"/>
      <c r="DG17" s="55"/>
      <c r="DH17" s="54"/>
      <c r="DI17" s="55"/>
      <c r="DJ17" s="54"/>
      <c r="DK17" s="55"/>
      <c r="DL17" s="54"/>
      <c r="DM17" s="55"/>
      <c r="DN17" s="54"/>
      <c r="DO17" s="55"/>
      <c r="DP17" s="54"/>
      <c r="DQ17" s="55"/>
      <c r="DR17" s="54"/>
      <c r="DS17" s="55"/>
      <c r="DT17" s="54"/>
      <c r="DU17" s="55"/>
      <c r="DV17" s="63">
        <f t="shared" si="0"/>
        <v>0</v>
      </c>
      <c r="DW17" s="63">
        <f t="shared" si="1"/>
        <v>0</v>
      </c>
      <c r="DX17" s="64" t="str">
        <f t="shared" si="2"/>
        <v>Bravo!!!</v>
      </c>
      <c r="DY17" s="243"/>
      <c r="DZ17" s="243"/>
      <c r="EA17" s="243"/>
    </row>
    <row r="18" spans="1:131" x14ac:dyDescent="0.4">
      <c r="A18" s="27">
        <v>9</v>
      </c>
      <c r="B18" s="28"/>
      <c r="C18" s="28"/>
      <c r="D18" s="171"/>
      <c r="E18" s="29"/>
      <c r="F18" s="54"/>
      <c r="G18" s="55"/>
      <c r="H18" s="54"/>
      <c r="I18" s="55"/>
      <c r="J18" s="56"/>
      <c r="K18" s="55"/>
      <c r="L18" s="54"/>
      <c r="M18" s="55"/>
      <c r="N18" s="54"/>
      <c r="O18" s="55"/>
      <c r="P18" s="54"/>
      <c r="Q18" s="55"/>
      <c r="R18" s="54"/>
      <c r="S18" s="55"/>
      <c r="T18" s="54"/>
      <c r="U18" s="55"/>
      <c r="V18" s="54"/>
      <c r="W18" s="55"/>
      <c r="X18" s="54"/>
      <c r="Y18" s="55"/>
      <c r="Z18" s="54"/>
      <c r="AA18" s="55"/>
      <c r="AB18" s="54"/>
      <c r="AC18" s="55"/>
      <c r="AD18" s="54"/>
      <c r="AE18" s="55"/>
      <c r="AF18" s="54"/>
      <c r="AG18" s="55"/>
      <c r="AH18" s="54"/>
      <c r="AI18" s="55"/>
      <c r="AJ18" s="54"/>
      <c r="AK18" s="55"/>
      <c r="AL18" s="54"/>
      <c r="AM18" s="55"/>
      <c r="AN18" s="54"/>
      <c r="AO18" s="55"/>
      <c r="AP18" s="54"/>
      <c r="AQ18" s="55"/>
      <c r="AR18" s="54"/>
      <c r="AS18" s="55"/>
      <c r="AT18" s="54"/>
      <c r="AU18" s="55"/>
      <c r="AV18" s="54"/>
      <c r="AW18" s="55"/>
      <c r="AX18" s="54"/>
      <c r="AY18" s="55"/>
      <c r="AZ18" s="54"/>
      <c r="BA18" s="55"/>
      <c r="BB18" s="54"/>
      <c r="BC18" s="55"/>
      <c r="BD18" s="54"/>
      <c r="BE18" s="55"/>
      <c r="BF18" s="54"/>
      <c r="BG18" s="55"/>
      <c r="BH18" s="54"/>
      <c r="BI18" s="55"/>
      <c r="BJ18" s="54"/>
      <c r="BK18" s="55"/>
      <c r="BL18" s="54"/>
      <c r="BM18" s="55"/>
      <c r="BN18" s="54"/>
      <c r="BO18" s="55"/>
      <c r="BP18" s="54"/>
      <c r="BQ18" s="55"/>
      <c r="BR18" s="54"/>
      <c r="BS18" s="55"/>
      <c r="BT18" s="54"/>
      <c r="BU18" s="55"/>
      <c r="BV18" s="54"/>
      <c r="BW18" s="55"/>
      <c r="BX18" s="54"/>
      <c r="BY18" s="55"/>
      <c r="BZ18" s="54"/>
      <c r="CA18" s="55"/>
      <c r="CB18" s="54"/>
      <c r="CC18" s="55"/>
      <c r="CD18" s="54"/>
      <c r="CE18" s="55"/>
      <c r="CF18" s="54"/>
      <c r="CG18" s="55"/>
      <c r="CH18" s="54"/>
      <c r="CI18" s="55"/>
      <c r="CJ18" s="54"/>
      <c r="CK18" s="55"/>
      <c r="CL18" s="54"/>
      <c r="CM18" s="55"/>
      <c r="CN18" s="54"/>
      <c r="CO18" s="55"/>
      <c r="CP18" s="54"/>
      <c r="CQ18" s="55"/>
      <c r="CR18" s="54"/>
      <c r="CS18" s="55"/>
      <c r="CT18" s="54"/>
      <c r="CU18" s="55"/>
      <c r="CV18" s="54"/>
      <c r="CW18" s="55"/>
      <c r="CX18" s="54"/>
      <c r="CY18" s="55"/>
      <c r="CZ18" s="54"/>
      <c r="DA18" s="55"/>
      <c r="DB18" s="54"/>
      <c r="DC18" s="55"/>
      <c r="DD18" s="54"/>
      <c r="DE18" s="55"/>
      <c r="DF18" s="54"/>
      <c r="DG18" s="55"/>
      <c r="DH18" s="54"/>
      <c r="DI18" s="55"/>
      <c r="DJ18" s="54"/>
      <c r="DK18" s="55"/>
      <c r="DL18" s="54"/>
      <c r="DM18" s="55"/>
      <c r="DN18" s="54"/>
      <c r="DO18" s="55"/>
      <c r="DP18" s="54"/>
      <c r="DQ18" s="55"/>
      <c r="DR18" s="54"/>
      <c r="DS18" s="55"/>
      <c r="DT18" s="54"/>
      <c r="DU18" s="55"/>
      <c r="DV18" s="63">
        <f t="shared" si="0"/>
        <v>0</v>
      </c>
      <c r="DW18" s="63">
        <f t="shared" si="1"/>
        <v>0</v>
      </c>
      <c r="DX18" s="64" t="str">
        <f t="shared" si="2"/>
        <v>Bravo!!!</v>
      </c>
      <c r="DY18" s="243"/>
      <c r="DZ18" s="243"/>
      <c r="EA18" s="243"/>
    </row>
    <row r="19" spans="1:131" x14ac:dyDescent="0.4">
      <c r="A19" s="27">
        <v>10</v>
      </c>
      <c r="B19" s="28"/>
      <c r="C19" s="28"/>
      <c r="D19" s="171"/>
      <c r="E19" s="29"/>
      <c r="F19" s="54"/>
      <c r="G19" s="55"/>
      <c r="H19" s="54"/>
      <c r="I19" s="55"/>
      <c r="J19" s="56"/>
      <c r="K19" s="55"/>
      <c r="L19" s="54"/>
      <c r="M19" s="55"/>
      <c r="N19" s="54"/>
      <c r="O19" s="55"/>
      <c r="P19" s="54"/>
      <c r="Q19" s="55"/>
      <c r="R19" s="54"/>
      <c r="S19" s="55"/>
      <c r="T19" s="54"/>
      <c r="U19" s="55"/>
      <c r="V19" s="54"/>
      <c r="W19" s="55"/>
      <c r="X19" s="54"/>
      <c r="Y19" s="55"/>
      <c r="Z19" s="54"/>
      <c r="AA19" s="55"/>
      <c r="AB19" s="54"/>
      <c r="AC19" s="55"/>
      <c r="AD19" s="54"/>
      <c r="AE19" s="55"/>
      <c r="AF19" s="54"/>
      <c r="AG19" s="55"/>
      <c r="AH19" s="54"/>
      <c r="AI19" s="55"/>
      <c r="AJ19" s="54"/>
      <c r="AK19" s="55"/>
      <c r="AL19" s="54"/>
      <c r="AM19" s="55"/>
      <c r="AN19" s="54"/>
      <c r="AO19" s="55"/>
      <c r="AP19" s="54"/>
      <c r="AQ19" s="55"/>
      <c r="AR19" s="54"/>
      <c r="AS19" s="55"/>
      <c r="AT19" s="54"/>
      <c r="AU19" s="55"/>
      <c r="AV19" s="54"/>
      <c r="AW19" s="55"/>
      <c r="AX19" s="54"/>
      <c r="AY19" s="55"/>
      <c r="AZ19" s="54"/>
      <c r="BA19" s="55"/>
      <c r="BB19" s="54"/>
      <c r="BC19" s="55"/>
      <c r="BD19" s="54"/>
      <c r="BE19" s="55"/>
      <c r="BF19" s="54"/>
      <c r="BG19" s="55"/>
      <c r="BH19" s="54"/>
      <c r="BI19" s="55"/>
      <c r="BJ19" s="54"/>
      <c r="BK19" s="55"/>
      <c r="BL19" s="54"/>
      <c r="BM19" s="55"/>
      <c r="BN19" s="54"/>
      <c r="BO19" s="55"/>
      <c r="BP19" s="54"/>
      <c r="BQ19" s="55"/>
      <c r="BR19" s="54"/>
      <c r="BS19" s="55"/>
      <c r="BT19" s="54"/>
      <c r="BU19" s="55"/>
      <c r="BV19" s="54"/>
      <c r="BW19" s="55"/>
      <c r="BX19" s="54"/>
      <c r="BY19" s="55"/>
      <c r="BZ19" s="54"/>
      <c r="CA19" s="55"/>
      <c r="CB19" s="54"/>
      <c r="CC19" s="55"/>
      <c r="CD19" s="54"/>
      <c r="CE19" s="55"/>
      <c r="CF19" s="54"/>
      <c r="CG19" s="55"/>
      <c r="CH19" s="54"/>
      <c r="CI19" s="55"/>
      <c r="CJ19" s="54"/>
      <c r="CK19" s="55"/>
      <c r="CL19" s="54"/>
      <c r="CM19" s="55"/>
      <c r="CN19" s="54"/>
      <c r="CO19" s="55"/>
      <c r="CP19" s="54"/>
      <c r="CQ19" s="55"/>
      <c r="CR19" s="54"/>
      <c r="CS19" s="55"/>
      <c r="CT19" s="54"/>
      <c r="CU19" s="55"/>
      <c r="CV19" s="54"/>
      <c r="CW19" s="55"/>
      <c r="CX19" s="54"/>
      <c r="CY19" s="55"/>
      <c r="CZ19" s="54"/>
      <c r="DA19" s="55"/>
      <c r="DB19" s="54"/>
      <c r="DC19" s="55"/>
      <c r="DD19" s="54"/>
      <c r="DE19" s="55"/>
      <c r="DF19" s="54"/>
      <c r="DG19" s="55"/>
      <c r="DH19" s="54"/>
      <c r="DI19" s="55"/>
      <c r="DJ19" s="54"/>
      <c r="DK19" s="55"/>
      <c r="DL19" s="54"/>
      <c r="DM19" s="55"/>
      <c r="DN19" s="54"/>
      <c r="DO19" s="55"/>
      <c r="DP19" s="54"/>
      <c r="DQ19" s="55"/>
      <c r="DR19" s="54"/>
      <c r="DS19" s="55"/>
      <c r="DT19" s="54"/>
      <c r="DU19" s="55"/>
      <c r="DV19" s="63">
        <f t="shared" si="0"/>
        <v>0</v>
      </c>
      <c r="DW19" s="63">
        <f t="shared" si="1"/>
        <v>0</v>
      </c>
      <c r="DX19" s="64" t="str">
        <f t="shared" si="2"/>
        <v>Bravo!!!</v>
      </c>
      <c r="DY19" s="243"/>
      <c r="DZ19" s="243"/>
      <c r="EA19" s="243"/>
    </row>
    <row r="20" spans="1:131" x14ac:dyDescent="0.4">
      <c r="A20" s="27">
        <v>11</v>
      </c>
      <c r="B20" s="28"/>
      <c r="C20" s="28"/>
      <c r="D20" s="171"/>
      <c r="E20" s="29"/>
      <c r="F20" s="54"/>
      <c r="G20" s="55"/>
      <c r="H20" s="54"/>
      <c r="I20" s="55"/>
      <c r="J20" s="56"/>
      <c r="K20" s="55"/>
      <c r="L20" s="54"/>
      <c r="M20" s="55"/>
      <c r="N20" s="54"/>
      <c r="O20" s="55"/>
      <c r="P20" s="54"/>
      <c r="Q20" s="55"/>
      <c r="R20" s="54"/>
      <c r="S20" s="55"/>
      <c r="T20" s="54"/>
      <c r="U20" s="55"/>
      <c r="V20" s="54"/>
      <c r="W20" s="55"/>
      <c r="X20" s="54"/>
      <c r="Y20" s="55"/>
      <c r="Z20" s="54"/>
      <c r="AA20" s="55"/>
      <c r="AB20" s="54"/>
      <c r="AC20" s="55"/>
      <c r="AD20" s="54"/>
      <c r="AE20" s="55"/>
      <c r="AF20" s="54"/>
      <c r="AG20" s="55"/>
      <c r="AH20" s="54"/>
      <c r="AI20" s="55"/>
      <c r="AJ20" s="54"/>
      <c r="AK20" s="55"/>
      <c r="AL20" s="54"/>
      <c r="AM20" s="55"/>
      <c r="AN20" s="54"/>
      <c r="AO20" s="55"/>
      <c r="AP20" s="54"/>
      <c r="AQ20" s="55"/>
      <c r="AR20" s="54"/>
      <c r="AS20" s="55"/>
      <c r="AT20" s="54"/>
      <c r="AU20" s="55"/>
      <c r="AV20" s="54"/>
      <c r="AW20" s="55"/>
      <c r="AX20" s="54"/>
      <c r="AY20" s="55"/>
      <c r="AZ20" s="54"/>
      <c r="BA20" s="55"/>
      <c r="BB20" s="54"/>
      <c r="BC20" s="55"/>
      <c r="BD20" s="54"/>
      <c r="BE20" s="55"/>
      <c r="BF20" s="54"/>
      <c r="BG20" s="55"/>
      <c r="BH20" s="54"/>
      <c r="BI20" s="55"/>
      <c r="BJ20" s="54"/>
      <c r="BK20" s="55"/>
      <c r="BL20" s="54"/>
      <c r="BM20" s="55"/>
      <c r="BN20" s="54"/>
      <c r="BO20" s="55"/>
      <c r="BP20" s="54"/>
      <c r="BQ20" s="55"/>
      <c r="BR20" s="54"/>
      <c r="BS20" s="55"/>
      <c r="BT20" s="54"/>
      <c r="BU20" s="55"/>
      <c r="BV20" s="54"/>
      <c r="BW20" s="55"/>
      <c r="BX20" s="54"/>
      <c r="BY20" s="55"/>
      <c r="BZ20" s="54"/>
      <c r="CA20" s="55"/>
      <c r="CB20" s="54"/>
      <c r="CC20" s="55"/>
      <c r="CD20" s="54"/>
      <c r="CE20" s="55"/>
      <c r="CF20" s="54"/>
      <c r="CG20" s="55"/>
      <c r="CH20" s="54"/>
      <c r="CI20" s="55"/>
      <c r="CJ20" s="54"/>
      <c r="CK20" s="55"/>
      <c r="CL20" s="54"/>
      <c r="CM20" s="55"/>
      <c r="CN20" s="54"/>
      <c r="CO20" s="55"/>
      <c r="CP20" s="54"/>
      <c r="CQ20" s="55"/>
      <c r="CR20" s="54"/>
      <c r="CS20" s="55"/>
      <c r="CT20" s="54"/>
      <c r="CU20" s="55"/>
      <c r="CV20" s="54"/>
      <c r="CW20" s="55"/>
      <c r="CX20" s="54"/>
      <c r="CY20" s="55"/>
      <c r="CZ20" s="54"/>
      <c r="DA20" s="55"/>
      <c r="DB20" s="54"/>
      <c r="DC20" s="55"/>
      <c r="DD20" s="54"/>
      <c r="DE20" s="55"/>
      <c r="DF20" s="54"/>
      <c r="DG20" s="55"/>
      <c r="DH20" s="54"/>
      <c r="DI20" s="55"/>
      <c r="DJ20" s="54"/>
      <c r="DK20" s="55"/>
      <c r="DL20" s="54"/>
      <c r="DM20" s="55"/>
      <c r="DN20" s="54"/>
      <c r="DO20" s="55"/>
      <c r="DP20" s="54"/>
      <c r="DQ20" s="55"/>
      <c r="DR20" s="54"/>
      <c r="DS20" s="55"/>
      <c r="DT20" s="54"/>
      <c r="DU20" s="55"/>
      <c r="DV20" s="63">
        <f t="shared" si="0"/>
        <v>0</v>
      </c>
      <c r="DW20" s="63">
        <f t="shared" si="1"/>
        <v>0</v>
      </c>
      <c r="DX20" s="64" t="str">
        <f t="shared" si="2"/>
        <v>Bravo!!!</v>
      </c>
      <c r="DY20" s="243"/>
      <c r="DZ20" s="243"/>
      <c r="EA20" s="243"/>
    </row>
    <row r="21" spans="1:131" x14ac:dyDescent="0.4">
      <c r="A21" s="27">
        <v>12</v>
      </c>
      <c r="B21" s="28"/>
      <c r="C21" s="28"/>
      <c r="D21" s="171"/>
      <c r="E21" s="29"/>
      <c r="F21" s="54"/>
      <c r="G21" s="55"/>
      <c r="H21" s="54"/>
      <c r="I21" s="55"/>
      <c r="J21" s="56"/>
      <c r="K21" s="55"/>
      <c r="L21" s="54"/>
      <c r="M21" s="55"/>
      <c r="N21" s="54"/>
      <c r="O21" s="55"/>
      <c r="P21" s="54"/>
      <c r="Q21" s="55"/>
      <c r="R21" s="54"/>
      <c r="S21" s="55"/>
      <c r="T21" s="54"/>
      <c r="U21" s="55"/>
      <c r="V21" s="54"/>
      <c r="W21" s="55"/>
      <c r="X21" s="54"/>
      <c r="Y21" s="55"/>
      <c r="Z21" s="54"/>
      <c r="AA21" s="55"/>
      <c r="AB21" s="54"/>
      <c r="AC21" s="55"/>
      <c r="AD21" s="54"/>
      <c r="AE21" s="55"/>
      <c r="AF21" s="54"/>
      <c r="AG21" s="55"/>
      <c r="AH21" s="54"/>
      <c r="AI21" s="55"/>
      <c r="AJ21" s="54"/>
      <c r="AK21" s="55"/>
      <c r="AL21" s="54"/>
      <c r="AM21" s="55"/>
      <c r="AN21" s="54"/>
      <c r="AO21" s="55"/>
      <c r="AP21" s="54"/>
      <c r="AQ21" s="55"/>
      <c r="AR21" s="54"/>
      <c r="AS21" s="55"/>
      <c r="AT21" s="54"/>
      <c r="AU21" s="55"/>
      <c r="AV21" s="54"/>
      <c r="AW21" s="55"/>
      <c r="AX21" s="54"/>
      <c r="AY21" s="55"/>
      <c r="AZ21" s="54"/>
      <c r="BA21" s="55"/>
      <c r="BB21" s="54"/>
      <c r="BC21" s="55"/>
      <c r="BD21" s="54"/>
      <c r="BE21" s="55"/>
      <c r="BF21" s="54"/>
      <c r="BG21" s="55"/>
      <c r="BH21" s="54"/>
      <c r="BI21" s="55"/>
      <c r="BJ21" s="54"/>
      <c r="BK21" s="55"/>
      <c r="BL21" s="54"/>
      <c r="BM21" s="55"/>
      <c r="BN21" s="54"/>
      <c r="BO21" s="55"/>
      <c r="BP21" s="54"/>
      <c r="BQ21" s="55"/>
      <c r="BR21" s="54"/>
      <c r="BS21" s="55"/>
      <c r="BT21" s="54"/>
      <c r="BU21" s="55"/>
      <c r="BV21" s="54"/>
      <c r="BW21" s="55"/>
      <c r="BX21" s="54"/>
      <c r="BY21" s="55"/>
      <c r="BZ21" s="54"/>
      <c r="CA21" s="55"/>
      <c r="CB21" s="54"/>
      <c r="CC21" s="55"/>
      <c r="CD21" s="54"/>
      <c r="CE21" s="55"/>
      <c r="CF21" s="54"/>
      <c r="CG21" s="55"/>
      <c r="CH21" s="54"/>
      <c r="CI21" s="55"/>
      <c r="CJ21" s="54"/>
      <c r="CK21" s="55"/>
      <c r="CL21" s="54"/>
      <c r="CM21" s="55"/>
      <c r="CN21" s="54"/>
      <c r="CO21" s="55"/>
      <c r="CP21" s="54"/>
      <c r="CQ21" s="55"/>
      <c r="CR21" s="54"/>
      <c r="CS21" s="55"/>
      <c r="CT21" s="54"/>
      <c r="CU21" s="55"/>
      <c r="CV21" s="54"/>
      <c r="CW21" s="55"/>
      <c r="CX21" s="54"/>
      <c r="CY21" s="55"/>
      <c r="CZ21" s="54"/>
      <c r="DA21" s="55"/>
      <c r="DB21" s="54"/>
      <c r="DC21" s="55"/>
      <c r="DD21" s="54"/>
      <c r="DE21" s="55"/>
      <c r="DF21" s="54"/>
      <c r="DG21" s="55"/>
      <c r="DH21" s="54"/>
      <c r="DI21" s="55"/>
      <c r="DJ21" s="54"/>
      <c r="DK21" s="55"/>
      <c r="DL21" s="54"/>
      <c r="DM21" s="55"/>
      <c r="DN21" s="54"/>
      <c r="DO21" s="55"/>
      <c r="DP21" s="54"/>
      <c r="DQ21" s="55"/>
      <c r="DR21" s="54"/>
      <c r="DS21" s="55"/>
      <c r="DT21" s="54"/>
      <c r="DU21" s="55"/>
      <c r="DV21" s="63">
        <f t="shared" si="0"/>
        <v>0</v>
      </c>
      <c r="DW21" s="63">
        <f t="shared" si="1"/>
        <v>0</v>
      </c>
      <c r="DX21" s="64" t="str">
        <f t="shared" si="2"/>
        <v>Bravo!!!</v>
      </c>
      <c r="DY21" s="243"/>
      <c r="DZ21" s="243"/>
      <c r="EA21" s="243"/>
    </row>
    <row r="22" spans="1:131" x14ac:dyDescent="0.4">
      <c r="A22" s="27">
        <v>13</v>
      </c>
      <c r="B22" s="28"/>
      <c r="C22" s="28"/>
      <c r="D22" s="171"/>
      <c r="E22" s="29"/>
      <c r="F22" s="54"/>
      <c r="G22" s="55"/>
      <c r="H22" s="54"/>
      <c r="I22" s="55"/>
      <c r="J22" s="56"/>
      <c r="K22" s="55"/>
      <c r="L22" s="54"/>
      <c r="M22" s="55"/>
      <c r="N22" s="54"/>
      <c r="O22" s="55"/>
      <c r="P22" s="54"/>
      <c r="Q22" s="55"/>
      <c r="R22" s="54"/>
      <c r="S22" s="55"/>
      <c r="T22" s="54"/>
      <c r="U22" s="55"/>
      <c r="V22" s="54"/>
      <c r="W22" s="55"/>
      <c r="X22" s="54"/>
      <c r="Y22" s="55"/>
      <c r="Z22" s="54"/>
      <c r="AA22" s="55"/>
      <c r="AB22" s="54"/>
      <c r="AC22" s="55"/>
      <c r="AD22" s="54"/>
      <c r="AE22" s="55"/>
      <c r="AF22" s="54"/>
      <c r="AG22" s="55"/>
      <c r="AH22" s="54"/>
      <c r="AI22" s="55"/>
      <c r="AJ22" s="54"/>
      <c r="AK22" s="55"/>
      <c r="AL22" s="54"/>
      <c r="AM22" s="55"/>
      <c r="AN22" s="54"/>
      <c r="AO22" s="55"/>
      <c r="AP22" s="54"/>
      <c r="AQ22" s="55"/>
      <c r="AR22" s="54"/>
      <c r="AS22" s="55"/>
      <c r="AT22" s="54"/>
      <c r="AU22" s="55"/>
      <c r="AV22" s="54"/>
      <c r="AW22" s="55"/>
      <c r="AX22" s="54"/>
      <c r="AY22" s="55"/>
      <c r="AZ22" s="54"/>
      <c r="BA22" s="55"/>
      <c r="BB22" s="54"/>
      <c r="BC22" s="55"/>
      <c r="BD22" s="54"/>
      <c r="BE22" s="55"/>
      <c r="BF22" s="54"/>
      <c r="BG22" s="55"/>
      <c r="BH22" s="54"/>
      <c r="BI22" s="55"/>
      <c r="BJ22" s="54"/>
      <c r="BK22" s="55"/>
      <c r="BL22" s="54"/>
      <c r="BM22" s="55"/>
      <c r="BN22" s="54"/>
      <c r="BO22" s="55"/>
      <c r="BP22" s="54"/>
      <c r="BQ22" s="55"/>
      <c r="BR22" s="54"/>
      <c r="BS22" s="55"/>
      <c r="BT22" s="54"/>
      <c r="BU22" s="55"/>
      <c r="BV22" s="54"/>
      <c r="BW22" s="55"/>
      <c r="BX22" s="54"/>
      <c r="BY22" s="55"/>
      <c r="BZ22" s="54"/>
      <c r="CA22" s="55"/>
      <c r="CB22" s="54"/>
      <c r="CC22" s="55"/>
      <c r="CD22" s="54"/>
      <c r="CE22" s="55"/>
      <c r="CF22" s="54"/>
      <c r="CG22" s="55"/>
      <c r="CH22" s="54"/>
      <c r="CI22" s="55"/>
      <c r="CJ22" s="54"/>
      <c r="CK22" s="55"/>
      <c r="CL22" s="54"/>
      <c r="CM22" s="55"/>
      <c r="CN22" s="54"/>
      <c r="CO22" s="55"/>
      <c r="CP22" s="54"/>
      <c r="CQ22" s="55"/>
      <c r="CR22" s="54"/>
      <c r="CS22" s="55"/>
      <c r="CT22" s="54"/>
      <c r="CU22" s="55"/>
      <c r="CV22" s="54"/>
      <c r="CW22" s="55"/>
      <c r="CX22" s="54"/>
      <c r="CY22" s="55"/>
      <c r="CZ22" s="54"/>
      <c r="DA22" s="55"/>
      <c r="DB22" s="54"/>
      <c r="DC22" s="55"/>
      <c r="DD22" s="54"/>
      <c r="DE22" s="55"/>
      <c r="DF22" s="54"/>
      <c r="DG22" s="55"/>
      <c r="DH22" s="54"/>
      <c r="DI22" s="55"/>
      <c r="DJ22" s="54"/>
      <c r="DK22" s="55"/>
      <c r="DL22" s="54"/>
      <c r="DM22" s="55"/>
      <c r="DN22" s="54"/>
      <c r="DO22" s="55"/>
      <c r="DP22" s="54"/>
      <c r="DQ22" s="55"/>
      <c r="DR22" s="54"/>
      <c r="DS22" s="55"/>
      <c r="DT22" s="54"/>
      <c r="DU22" s="55"/>
      <c r="DV22" s="63">
        <f t="shared" si="0"/>
        <v>0</v>
      </c>
      <c r="DW22" s="63">
        <f t="shared" si="1"/>
        <v>0</v>
      </c>
      <c r="DX22" s="64" t="str">
        <f t="shared" si="2"/>
        <v>Bravo!!!</v>
      </c>
      <c r="DY22" s="243"/>
      <c r="DZ22" s="243"/>
      <c r="EA22" s="243"/>
    </row>
    <row r="23" spans="1:131" x14ac:dyDescent="0.4">
      <c r="A23" s="27">
        <v>14</v>
      </c>
      <c r="B23" s="28"/>
      <c r="C23" s="28"/>
      <c r="D23" s="171"/>
      <c r="E23" s="29"/>
      <c r="F23" s="54"/>
      <c r="G23" s="55"/>
      <c r="H23" s="54"/>
      <c r="I23" s="55"/>
      <c r="J23" s="56"/>
      <c r="K23" s="55"/>
      <c r="L23" s="54"/>
      <c r="M23" s="55"/>
      <c r="N23" s="54"/>
      <c r="O23" s="55"/>
      <c r="P23" s="54"/>
      <c r="Q23" s="55"/>
      <c r="R23" s="54"/>
      <c r="S23" s="55"/>
      <c r="T23" s="54"/>
      <c r="U23" s="55"/>
      <c r="V23" s="54"/>
      <c r="W23" s="55"/>
      <c r="X23" s="54"/>
      <c r="Y23" s="55"/>
      <c r="Z23" s="54"/>
      <c r="AA23" s="55"/>
      <c r="AB23" s="54"/>
      <c r="AC23" s="55"/>
      <c r="AD23" s="54"/>
      <c r="AE23" s="55"/>
      <c r="AF23" s="54"/>
      <c r="AG23" s="55"/>
      <c r="AH23" s="54"/>
      <c r="AI23" s="55"/>
      <c r="AJ23" s="54"/>
      <c r="AK23" s="55"/>
      <c r="AL23" s="54"/>
      <c r="AM23" s="55"/>
      <c r="AN23" s="54"/>
      <c r="AO23" s="55"/>
      <c r="AP23" s="54"/>
      <c r="AQ23" s="55"/>
      <c r="AR23" s="54"/>
      <c r="AS23" s="55"/>
      <c r="AT23" s="54"/>
      <c r="AU23" s="55"/>
      <c r="AV23" s="54"/>
      <c r="AW23" s="55"/>
      <c r="AX23" s="54"/>
      <c r="AY23" s="55"/>
      <c r="AZ23" s="54"/>
      <c r="BA23" s="55"/>
      <c r="BB23" s="54"/>
      <c r="BC23" s="55"/>
      <c r="BD23" s="54"/>
      <c r="BE23" s="55"/>
      <c r="BF23" s="54"/>
      <c r="BG23" s="55"/>
      <c r="BH23" s="54"/>
      <c r="BI23" s="55"/>
      <c r="BJ23" s="54"/>
      <c r="BK23" s="55"/>
      <c r="BL23" s="54"/>
      <c r="BM23" s="55"/>
      <c r="BN23" s="54"/>
      <c r="BO23" s="55"/>
      <c r="BP23" s="54"/>
      <c r="BQ23" s="55"/>
      <c r="BR23" s="54"/>
      <c r="BS23" s="55"/>
      <c r="BT23" s="54"/>
      <c r="BU23" s="55"/>
      <c r="BV23" s="54"/>
      <c r="BW23" s="55"/>
      <c r="BX23" s="54"/>
      <c r="BY23" s="55"/>
      <c r="BZ23" s="54"/>
      <c r="CA23" s="55"/>
      <c r="CB23" s="54"/>
      <c r="CC23" s="55"/>
      <c r="CD23" s="54"/>
      <c r="CE23" s="55"/>
      <c r="CF23" s="54"/>
      <c r="CG23" s="55"/>
      <c r="CH23" s="54"/>
      <c r="CI23" s="55"/>
      <c r="CJ23" s="54"/>
      <c r="CK23" s="55"/>
      <c r="CL23" s="54"/>
      <c r="CM23" s="55"/>
      <c r="CN23" s="54"/>
      <c r="CO23" s="55"/>
      <c r="CP23" s="54"/>
      <c r="CQ23" s="55"/>
      <c r="CR23" s="54"/>
      <c r="CS23" s="55"/>
      <c r="CT23" s="54"/>
      <c r="CU23" s="55"/>
      <c r="CV23" s="54"/>
      <c r="CW23" s="55"/>
      <c r="CX23" s="54"/>
      <c r="CY23" s="55"/>
      <c r="CZ23" s="54"/>
      <c r="DA23" s="55"/>
      <c r="DB23" s="54"/>
      <c r="DC23" s="55"/>
      <c r="DD23" s="54"/>
      <c r="DE23" s="55"/>
      <c r="DF23" s="54"/>
      <c r="DG23" s="55"/>
      <c r="DH23" s="54"/>
      <c r="DI23" s="55"/>
      <c r="DJ23" s="54"/>
      <c r="DK23" s="55"/>
      <c r="DL23" s="54"/>
      <c r="DM23" s="55"/>
      <c r="DN23" s="54"/>
      <c r="DO23" s="55"/>
      <c r="DP23" s="54"/>
      <c r="DQ23" s="55"/>
      <c r="DR23" s="54"/>
      <c r="DS23" s="55"/>
      <c r="DT23" s="54"/>
      <c r="DU23" s="55"/>
      <c r="DV23" s="63">
        <f t="shared" si="0"/>
        <v>0</v>
      </c>
      <c r="DW23" s="63">
        <f t="shared" si="1"/>
        <v>0</v>
      </c>
      <c r="DX23" s="64" t="str">
        <f t="shared" si="2"/>
        <v>Bravo!!!</v>
      </c>
      <c r="DY23" s="243"/>
      <c r="DZ23" s="243"/>
      <c r="EA23" s="243"/>
    </row>
    <row r="24" spans="1:131" x14ac:dyDescent="0.4">
      <c r="A24" s="27">
        <v>15</v>
      </c>
      <c r="B24" s="28"/>
      <c r="C24" s="28"/>
      <c r="D24" s="171"/>
      <c r="E24" s="29"/>
      <c r="F24" s="54"/>
      <c r="G24" s="55"/>
      <c r="H24" s="54"/>
      <c r="I24" s="55"/>
      <c r="J24" s="56"/>
      <c r="K24" s="55"/>
      <c r="L24" s="54"/>
      <c r="M24" s="55"/>
      <c r="N24" s="54"/>
      <c r="O24" s="55"/>
      <c r="P24" s="54"/>
      <c r="Q24" s="55"/>
      <c r="R24" s="54"/>
      <c r="S24" s="55"/>
      <c r="T24" s="54"/>
      <c r="U24" s="55"/>
      <c r="V24" s="54"/>
      <c r="W24" s="55"/>
      <c r="X24" s="54"/>
      <c r="Y24" s="55"/>
      <c r="Z24" s="54"/>
      <c r="AA24" s="55"/>
      <c r="AB24" s="54"/>
      <c r="AC24" s="55"/>
      <c r="AD24" s="54"/>
      <c r="AE24" s="55"/>
      <c r="AF24" s="54"/>
      <c r="AG24" s="55"/>
      <c r="AH24" s="54"/>
      <c r="AI24" s="55"/>
      <c r="AJ24" s="54"/>
      <c r="AK24" s="55"/>
      <c r="AL24" s="54"/>
      <c r="AM24" s="55"/>
      <c r="AN24" s="54"/>
      <c r="AO24" s="55"/>
      <c r="AP24" s="54"/>
      <c r="AQ24" s="55"/>
      <c r="AR24" s="54"/>
      <c r="AS24" s="55"/>
      <c r="AT24" s="54"/>
      <c r="AU24" s="55"/>
      <c r="AV24" s="54"/>
      <c r="AW24" s="55"/>
      <c r="AX24" s="54"/>
      <c r="AY24" s="55"/>
      <c r="AZ24" s="54"/>
      <c r="BA24" s="55"/>
      <c r="BB24" s="54"/>
      <c r="BC24" s="55"/>
      <c r="BD24" s="54"/>
      <c r="BE24" s="55"/>
      <c r="BF24" s="54"/>
      <c r="BG24" s="55"/>
      <c r="BH24" s="54"/>
      <c r="BI24" s="55"/>
      <c r="BJ24" s="54"/>
      <c r="BK24" s="55"/>
      <c r="BL24" s="54"/>
      <c r="BM24" s="55"/>
      <c r="BN24" s="54"/>
      <c r="BO24" s="55"/>
      <c r="BP24" s="54"/>
      <c r="BQ24" s="55"/>
      <c r="BR24" s="54"/>
      <c r="BS24" s="55"/>
      <c r="BT24" s="54"/>
      <c r="BU24" s="55"/>
      <c r="BV24" s="54"/>
      <c r="BW24" s="55"/>
      <c r="BX24" s="54"/>
      <c r="BY24" s="55"/>
      <c r="BZ24" s="54"/>
      <c r="CA24" s="55"/>
      <c r="CB24" s="54"/>
      <c r="CC24" s="55"/>
      <c r="CD24" s="54"/>
      <c r="CE24" s="55"/>
      <c r="CF24" s="54"/>
      <c r="CG24" s="55"/>
      <c r="CH24" s="54"/>
      <c r="CI24" s="55"/>
      <c r="CJ24" s="54"/>
      <c r="CK24" s="55"/>
      <c r="CL24" s="54"/>
      <c r="CM24" s="55"/>
      <c r="CN24" s="54"/>
      <c r="CO24" s="55"/>
      <c r="CP24" s="54"/>
      <c r="CQ24" s="55"/>
      <c r="CR24" s="54"/>
      <c r="CS24" s="55"/>
      <c r="CT24" s="54"/>
      <c r="CU24" s="55"/>
      <c r="CV24" s="54"/>
      <c r="CW24" s="55"/>
      <c r="CX24" s="54"/>
      <c r="CY24" s="55"/>
      <c r="CZ24" s="54"/>
      <c r="DA24" s="55"/>
      <c r="DB24" s="54"/>
      <c r="DC24" s="55"/>
      <c r="DD24" s="54"/>
      <c r="DE24" s="55"/>
      <c r="DF24" s="54"/>
      <c r="DG24" s="55"/>
      <c r="DH24" s="54"/>
      <c r="DI24" s="55"/>
      <c r="DJ24" s="54"/>
      <c r="DK24" s="55"/>
      <c r="DL24" s="54"/>
      <c r="DM24" s="55"/>
      <c r="DN24" s="54"/>
      <c r="DO24" s="55"/>
      <c r="DP24" s="54"/>
      <c r="DQ24" s="55"/>
      <c r="DR24" s="54"/>
      <c r="DS24" s="55"/>
      <c r="DT24" s="54"/>
      <c r="DU24" s="55"/>
      <c r="DV24" s="63">
        <f t="shared" si="0"/>
        <v>0</v>
      </c>
      <c r="DW24" s="63">
        <f t="shared" si="1"/>
        <v>0</v>
      </c>
      <c r="DX24" s="64" t="str">
        <f t="shared" si="2"/>
        <v>Bravo!!!</v>
      </c>
      <c r="DY24" s="243"/>
      <c r="DZ24" s="243"/>
      <c r="EA24" s="243"/>
    </row>
    <row r="25" spans="1:131" x14ac:dyDescent="0.4">
      <c r="A25" s="27">
        <v>16</v>
      </c>
      <c r="B25" s="28"/>
      <c r="C25" s="28"/>
      <c r="D25" s="171"/>
      <c r="E25" s="29"/>
      <c r="F25" s="54"/>
      <c r="G25" s="55"/>
      <c r="H25" s="54"/>
      <c r="I25" s="55"/>
      <c r="J25" s="56"/>
      <c r="K25" s="55"/>
      <c r="L25" s="54"/>
      <c r="M25" s="55"/>
      <c r="N25" s="54"/>
      <c r="O25" s="55"/>
      <c r="P25" s="54"/>
      <c r="Q25" s="55"/>
      <c r="R25" s="54"/>
      <c r="S25" s="55"/>
      <c r="T25" s="54"/>
      <c r="U25" s="55"/>
      <c r="V25" s="54"/>
      <c r="W25" s="55"/>
      <c r="X25" s="54"/>
      <c r="Y25" s="55"/>
      <c r="Z25" s="54"/>
      <c r="AA25" s="55"/>
      <c r="AB25" s="54"/>
      <c r="AC25" s="55"/>
      <c r="AD25" s="54"/>
      <c r="AE25" s="55"/>
      <c r="AF25" s="54"/>
      <c r="AG25" s="55"/>
      <c r="AH25" s="54"/>
      <c r="AI25" s="55"/>
      <c r="AJ25" s="54"/>
      <c r="AK25" s="55"/>
      <c r="AL25" s="54"/>
      <c r="AM25" s="55"/>
      <c r="AN25" s="54"/>
      <c r="AO25" s="55"/>
      <c r="AP25" s="54"/>
      <c r="AQ25" s="55"/>
      <c r="AR25" s="54"/>
      <c r="AS25" s="55"/>
      <c r="AT25" s="54"/>
      <c r="AU25" s="55"/>
      <c r="AV25" s="54"/>
      <c r="AW25" s="55"/>
      <c r="AX25" s="54"/>
      <c r="AY25" s="55"/>
      <c r="AZ25" s="54"/>
      <c r="BA25" s="55"/>
      <c r="BB25" s="54"/>
      <c r="BC25" s="55"/>
      <c r="BD25" s="54"/>
      <c r="BE25" s="55"/>
      <c r="BF25" s="54"/>
      <c r="BG25" s="55"/>
      <c r="BH25" s="54"/>
      <c r="BI25" s="55"/>
      <c r="BJ25" s="54"/>
      <c r="BK25" s="55"/>
      <c r="BL25" s="54"/>
      <c r="BM25" s="55"/>
      <c r="BN25" s="54"/>
      <c r="BO25" s="55"/>
      <c r="BP25" s="54"/>
      <c r="BQ25" s="55"/>
      <c r="BR25" s="54"/>
      <c r="BS25" s="55"/>
      <c r="BT25" s="54"/>
      <c r="BU25" s="55"/>
      <c r="BV25" s="54"/>
      <c r="BW25" s="55"/>
      <c r="BX25" s="54"/>
      <c r="BY25" s="55"/>
      <c r="BZ25" s="54"/>
      <c r="CA25" s="55"/>
      <c r="CB25" s="54"/>
      <c r="CC25" s="55"/>
      <c r="CD25" s="54"/>
      <c r="CE25" s="55"/>
      <c r="CF25" s="54"/>
      <c r="CG25" s="55"/>
      <c r="CH25" s="54"/>
      <c r="CI25" s="55"/>
      <c r="CJ25" s="54"/>
      <c r="CK25" s="55"/>
      <c r="CL25" s="54"/>
      <c r="CM25" s="55"/>
      <c r="CN25" s="54"/>
      <c r="CO25" s="55"/>
      <c r="CP25" s="54"/>
      <c r="CQ25" s="55"/>
      <c r="CR25" s="54"/>
      <c r="CS25" s="55"/>
      <c r="CT25" s="54"/>
      <c r="CU25" s="55"/>
      <c r="CV25" s="54"/>
      <c r="CW25" s="55"/>
      <c r="CX25" s="54"/>
      <c r="CY25" s="55"/>
      <c r="CZ25" s="54"/>
      <c r="DA25" s="55"/>
      <c r="DB25" s="54"/>
      <c r="DC25" s="55"/>
      <c r="DD25" s="54"/>
      <c r="DE25" s="55"/>
      <c r="DF25" s="54"/>
      <c r="DG25" s="55"/>
      <c r="DH25" s="54"/>
      <c r="DI25" s="55"/>
      <c r="DJ25" s="54"/>
      <c r="DK25" s="55"/>
      <c r="DL25" s="54"/>
      <c r="DM25" s="55"/>
      <c r="DN25" s="54"/>
      <c r="DO25" s="55"/>
      <c r="DP25" s="54"/>
      <c r="DQ25" s="55"/>
      <c r="DR25" s="54"/>
      <c r="DS25" s="55"/>
      <c r="DT25" s="54"/>
      <c r="DU25" s="55"/>
      <c r="DV25" s="63">
        <f t="shared" si="0"/>
        <v>0</v>
      </c>
      <c r="DW25" s="63">
        <f t="shared" si="1"/>
        <v>0</v>
      </c>
      <c r="DX25" s="64" t="str">
        <f t="shared" si="2"/>
        <v>Bravo!!!</v>
      </c>
      <c r="DY25" s="243"/>
      <c r="DZ25" s="243"/>
      <c r="EA25" s="243"/>
    </row>
    <row r="26" spans="1:131" x14ac:dyDescent="0.4">
      <c r="A26" s="27">
        <v>17</v>
      </c>
      <c r="B26" s="28"/>
      <c r="C26" s="28"/>
      <c r="D26" s="171"/>
      <c r="E26" s="29"/>
      <c r="F26" s="54"/>
      <c r="G26" s="55"/>
      <c r="H26" s="54"/>
      <c r="I26" s="55"/>
      <c r="J26" s="56"/>
      <c r="K26" s="55"/>
      <c r="L26" s="54"/>
      <c r="M26" s="55"/>
      <c r="N26" s="54"/>
      <c r="O26" s="55"/>
      <c r="P26" s="54"/>
      <c r="Q26" s="55"/>
      <c r="R26" s="54"/>
      <c r="S26" s="55"/>
      <c r="T26" s="54"/>
      <c r="U26" s="55"/>
      <c r="V26" s="54"/>
      <c r="W26" s="55"/>
      <c r="X26" s="54"/>
      <c r="Y26" s="55"/>
      <c r="Z26" s="54"/>
      <c r="AA26" s="55"/>
      <c r="AB26" s="54"/>
      <c r="AC26" s="55"/>
      <c r="AD26" s="54"/>
      <c r="AE26" s="55"/>
      <c r="AF26" s="54"/>
      <c r="AG26" s="55"/>
      <c r="AH26" s="54"/>
      <c r="AI26" s="55"/>
      <c r="AJ26" s="54"/>
      <c r="AK26" s="55"/>
      <c r="AL26" s="54"/>
      <c r="AM26" s="55"/>
      <c r="AN26" s="54"/>
      <c r="AO26" s="55"/>
      <c r="AP26" s="54"/>
      <c r="AQ26" s="55"/>
      <c r="AR26" s="54"/>
      <c r="AS26" s="55"/>
      <c r="AT26" s="54"/>
      <c r="AU26" s="55"/>
      <c r="AV26" s="54"/>
      <c r="AW26" s="55"/>
      <c r="AX26" s="54"/>
      <c r="AY26" s="55"/>
      <c r="AZ26" s="54"/>
      <c r="BA26" s="55"/>
      <c r="BB26" s="54"/>
      <c r="BC26" s="55"/>
      <c r="BD26" s="54"/>
      <c r="BE26" s="55"/>
      <c r="BF26" s="54"/>
      <c r="BG26" s="55"/>
      <c r="BH26" s="54"/>
      <c r="BI26" s="55"/>
      <c r="BJ26" s="54"/>
      <c r="BK26" s="55"/>
      <c r="BL26" s="54"/>
      <c r="BM26" s="55"/>
      <c r="BN26" s="54"/>
      <c r="BO26" s="55"/>
      <c r="BP26" s="54"/>
      <c r="BQ26" s="55"/>
      <c r="BR26" s="54"/>
      <c r="BS26" s="55"/>
      <c r="BT26" s="54"/>
      <c r="BU26" s="55"/>
      <c r="BV26" s="54"/>
      <c r="BW26" s="55"/>
      <c r="BX26" s="54"/>
      <c r="BY26" s="55"/>
      <c r="BZ26" s="54"/>
      <c r="CA26" s="55"/>
      <c r="CB26" s="54"/>
      <c r="CC26" s="55"/>
      <c r="CD26" s="54"/>
      <c r="CE26" s="55"/>
      <c r="CF26" s="54"/>
      <c r="CG26" s="55"/>
      <c r="CH26" s="54"/>
      <c r="CI26" s="55"/>
      <c r="CJ26" s="54"/>
      <c r="CK26" s="55"/>
      <c r="CL26" s="54"/>
      <c r="CM26" s="55"/>
      <c r="CN26" s="54"/>
      <c r="CO26" s="55"/>
      <c r="CP26" s="54"/>
      <c r="CQ26" s="55"/>
      <c r="CR26" s="54"/>
      <c r="CS26" s="55"/>
      <c r="CT26" s="54"/>
      <c r="CU26" s="55"/>
      <c r="CV26" s="54"/>
      <c r="CW26" s="55"/>
      <c r="CX26" s="54"/>
      <c r="CY26" s="55"/>
      <c r="CZ26" s="54"/>
      <c r="DA26" s="55"/>
      <c r="DB26" s="54"/>
      <c r="DC26" s="55"/>
      <c r="DD26" s="54"/>
      <c r="DE26" s="55"/>
      <c r="DF26" s="54"/>
      <c r="DG26" s="55"/>
      <c r="DH26" s="54"/>
      <c r="DI26" s="55"/>
      <c r="DJ26" s="54"/>
      <c r="DK26" s="55"/>
      <c r="DL26" s="54"/>
      <c r="DM26" s="55"/>
      <c r="DN26" s="54"/>
      <c r="DO26" s="55"/>
      <c r="DP26" s="54"/>
      <c r="DQ26" s="55"/>
      <c r="DR26" s="54"/>
      <c r="DS26" s="55"/>
      <c r="DT26" s="54"/>
      <c r="DU26" s="55"/>
      <c r="DV26" s="63">
        <f t="shared" si="0"/>
        <v>0</v>
      </c>
      <c r="DW26" s="63">
        <f t="shared" si="1"/>
        <v>0</v>
      </c>
      <c r="DX26" s="64" t="str">
        <f t="shared" si="2"/>
        <v>Bravo!!!</v>
      </c>
      <c r="DY26" s="243"/>
      <c r="DZ26" s="243"/>
      <c r="EA26" s="243"/>
    </row>
    <row r="27" spans="1:131" x14ac:dyDescent="0.4">
      <c r="A27" s="27">
        <v>18</v>
      </c>
      <c r="B27" s="28"/>
      <c r="C27" s="28"/>
      <c r="D27" s="171"/>
      <c r="E27" s="29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4"/>
      <c r="S27" s="55"/>
      <c r="T27" s="54"/>
      <c r="U27" s="55"/>
      <c r="V27" s="54"/>
      <c r="W27" s="55"/>
      <c r="X27" s="54"/>
      <c r="Y27" s="55"/>
      <c r="Z27" s="54"/>
      <c r="AA27" s="55"/>
      <c r="AB27" s="54"/>
      <c r="AC27" s="55"/>
      <c r="AD27" s="54"/>
      <c r="AE27" s="55"/>
      <c r="AF27" s="54"/>
      <c r="AG27" s="55"/>
      <c r="AH27" s="54"/>
      <c r="AI27" s="55"/>
      <c r="AJ27" s="54"/>
      <c r="AK27" s="55"/>
      <c r="AL27" s="54"/>
      <c r="AM27" s="55"/>
      <c r="AN27" s="54"/>
      <c r="AO27" s="55"/>
      <c r="AP27" s="54"/>
      <c r="AQ27" s="55"/>
      <c r="AR27" s="54"/>
      <c r="AS27" s="55"/>
      <c r="AT27" s="54"/>
      <c r="AU27" s="55"/>
      <c r="AV27" s="54"/>
      <c r="AW27" s="55"/>
      <c r="AX27" s="54"/>
      <c r="AY27" s="55"/>
      <c r="AZ27" s="54"/>
      <c r="BA27" s="55"/>
      <c r="BB27" s="54"/>
      <c r="BC27" s="55"/>
      <c r="BD27" s="54"/>
      <c r="BE27" s="55"/>
      <c r="BF27" s="54"/>
      <c r="BG27" s="55"/>
      <c r="BH27" s="54"/>
      <c r="BI27" s="55"/>
      <c r="BJ27" s="54"/>
      <c r="BK27" s="55"/>
      <c r="BL27" s="54"/>
      <c r="BM27" s="55"/>
      <c r="BN27" s="54"/>
      <c r="BO27" s="55"/>
      <c r="BP27" s="54"/>
      <c r="BQ27" s="55"/>
      <c r="BR27" s="54"/>
      <c r="BS27" s="55"/>
      <c r="BT27" s="54"/>
      <c r="BU27" s="55"/>
      <c r="BV27" s="54"/>
      <c r="BW27" s="55"/>
      <c r="BX27" s="54"/>
      <c r="BY27" s="55"/>
      <c r="BZ27" s="54"/>
      <c r="CA27" s="55"/>
      <c r="CB27" s="54"/>
      <c r="CC27" s="55"/>
      <c r="CD27" s="54"/>
      <c r="CE27" s="55"/>
      <c r="CF27" s="54"/>
      <c r="CG27" s="55"/>
      <c r="CH27" s="54"/>
      <c r="CI27" s="55"/>
      <c r="CJ27" s="54"/>
      <c r="CK27" s="55"/>
      <c r="CL27" s="54"/>
      <c r="CM27" s="55"/>
      <c r="CN27" s="54"/>
      <c r="CO27" s="55"/>
      <c r="CP27" s="54"/>
      <c r="CQ27" s="55"/>
      <c r="CR27" s="54"/>
      <c r="CS27" s="55"/>
      <c r="CT27" s="54"/>
      <c r="CU27" s="55"/>
      <c r="CV27" s="54"/>
      <c r="CW27" s="55"/>
      <c r="CX27" s="54"/>
      <c r="CY27" s="55"/>
      <c r="CZ27" s="54"/>
      <c r="DA27" s="55"/>
      <c r="DB27" s="54"/>
      <c r="DC27" s="55"/>
      <c r="DD27" s="54"/>
      <c r="DE27" s="55"/>
      <c r="DF27" s="54"/>
      <c r="DG27" s="55"/>
      <c r="DH27" s="54"/>
      <c r="DI27" s="55"/>
      <c r="DJ27" s="54"/>
      <c r="DK27" s="55"/>
      <c r="DL27" s="54"/>
      <c r="DM27" s="55"/>
      <c r="DN27" s="54"/>
      <c r="DO27" s="55"/>
      <c r="DP27" s="54"/>
      <c r="DQ27" s="55"/>
      <c r="DR27" s="54"/>
      <c r="DS27" s="55"/>
      <c r="DT27" s="54"/>
      <c r="DU27" s="55"/>
      <c r="DV27" s="63">
        <f t="shared" si="0"/>
        <v>0</v>
      </c>
      <c r="DW27" s="63">
        <f t="shared" si="1"/>
        <v>0</v>
      </c>
      <c r="DX27" s="64" t="str">
        <f t="shared" si="2"/>
        <v>Bravo!!!</v>
      </c>
      <c r="DY27" s="243"/>
      <c r="DZ27" s="243"/>
      <c r="EA27" s="243"/>
    </row>
    <row r="28" spans="1:131" x14ac:dyDescent="0.4">
      <c r="A28" s="27">
        <v>19</v>
      </c>
      <c r="B28" s="28"/>
      <c r="C28" s="28"/>
      <c r="D28" s="171"/>
      <c r="E28" s="29"/>
      <c r="F28" s="54"/>
      <c r="G28" s="55"/>
      <c r="H28" s="54"/>
      <c r="I28" s="55"/>
      <c r="J28" s="56"/>
      <c r="K28" s="55"/>
      <c r="L28" s="54"/>
      <c r="M28" s="55"/>
      <c r="N28" s="54"/>
      <c r="O28" s="55"/>
      <c r="P28" s="54"/>
      <c r="Q28" s="55"/>
      <c r="R28" s="54"/>
      <c r="S28" s="55"/>
      <c r="T28" s="54"/>
      <c r="U28" s="55"/>
      <c r="V28" s="54"/>
      <c r="W28" s="55"/>
      <c r="X28" s="54"/>
      <c r="Y28" s="55"/>
      <c r="Z28" s="54"/>
      <c r="AA28" s="55"/>
      <c r="AB28" s="54"/>
      <c r="AC28" s="55"/>
      <c r="AD28" s="54"/>
      <c r="AE28" s="55"/>
      <c r="AF28" s="54"/>
      <c r="AG28" s="55"/>
      <c r="AH28" s="54"/>
      <c r="AI28" s="55"/>
      <c r="AJ28" s="54"/>
      <c r="AK28" s="55"/>
      <c r="AL28" s="54"/>
      <c r="AM28" s="55"/>
      <c r="AN28" s="54"/>
      <c r="AO28" s="55"/>
      <c r="AP28" s="54"/>
      <c r="AQ28" s="55"/>
      <c r="AR28" s="54"/>
      <c r="AS28" s="55"/>
      <c r="AT28" s="54"/>
      <c r="AU28" s="55"/>
      <c r="AV28" s="54"/>
      <c r="AW28" s="55"/>
      <c r="AX28" s="54"/>
      <c r="AY28" s="55"/>
      <c r="AZ28" s="54"/>
      <c r="BA28" s="55"/>
      <c r="BB28" s="54"/>
      <c r="BC28" s="55"/>
      <c r="BD28" s="54"/>
      <c r="BE28" s="55"/>
      <c r="BF28" s="54"/>
      <c r="BG28" s="55"/>
      <c r="BH28" s="54"/>
      <c r="BI28" s="55"/>
      <c r="BJ28" s="54"/>
      <c r="BK28" s="55"/>
      <c r="BL28" s="54"/>
      <c r="BM28" s="55"/>
      <c r="BN28" s="54"/>
      <c r="BO28" s="55"/>
      <c r="BP28" s="54"/>
      <c r="BQ28" s="55"/>
      <c r="BR28" s="54"/>
      <c r="BS28" s="55"/>
      <c r="BT28" s="54"/>
      <c r="BU28" s="55"/>
      <c r="BV28" s="54"/>
      <c r="BW28" s="55"/>
      <c r="BX28" s="54"/>
      <c r="BY28" s="55"/>
      <c r="BZ28" s="54"/>
      <c r="CA28" s="55"/>
      <c r="CB28" s="54"/>
      <c r="CC28" s="55"/>
      <c r="CD28" s="54"/>
      <c r="CE28" s="55"/>
      <c r="CF28" s="54"/>
      <c r="CG28" s="55"/>
      <c r="CH28" s="54"/>
      <c r="CI28" s="55"/>
      <c r="CJ28" s="54"/>
      <c r="CK28" s="55"/>
      <c r="CL28" s="54"/>
      <c r="CM28" s="55"/>
      <c r="CN28" s="54"/>
      <c r="CO28" s="55"/>
      <c r="CP28" s="54"/>
      <c r="CQ28" s="55"/>
      <c r="CR28" s="54"/>
      <c r="CS28" s="55"/>
      <c r="CT28" s="54"/>
      <c r="CU28" s="55"/>
      <c r="CV28" s="54"/>
      <c r="CW28" s="55"/>
      <c r="CX28" s="54"/>
      <c r="CY28" s="55"/>
      <c r="CZ28" s="54"/>
      <c r="DA28" s="55"/>
      <c r="DB28" s="54"/>
      <c r="DC28" s="55"/>
      <c r="DD28" s="54"/>
      <c r="DE28" s="55"/>
      <c r="DF28" s="54"/>
      <c r="DG28" s="55"/>
      <c r="DH28" s="54"/>
      <c r="DI28" s="55"/>
      <c r="DJ28" s="54"/>
      <c r="DK28" s="55"/>
      <c r="DL28" s="54"/>
      <c r="DM28" s="55"/>
      <c r="DN28" s="54"/>
      <c r="DO28" s="55"/>
      <c r="DP28" s="54"/>
      <c r="DQ28" s="55"/>
      <c r="DR28" s="54"/>
      <c r="DS28" s="55"/>
      <c r="DT28" s="54"/>
      <c r="DU28" s="55"/>
      <c r="DV28" s="63">
        <f t="shared" si="0"/>
        <v>0</v>
      </c>
      <c r="DW28" s="63">
        <f t="shared" si="1"/>
        <v>0</v>
      </c>
      <c r="DX28" s="64" t="str">
        <f t="shared" si="2"/>
        <v>Bravo!!!</v>
      </c>
      <c r="DY28" s="243"/>
      <c r="DZ28" s="243"/>
      <c r="EA28" s="243"/>
    </row>
    <row r="29" spans="1:131" x14ac:dyDescent="0.4">
      <c r="A29" s="27">
        <v>20</v>
      </c>
      <c r="B29" s="28"/>
      <c r="C29" s="28"/>
      <c r="D29" s="171"/>
      <c r="E29" s="29"/>
      <c r="F29" s="54"/>
      <c r="G29" s="55"/>
      <c r="H29" s="54"/>
      <c r="I29" s="55"/>
      <c r="J29" s="56"/>
      <c r="K29" s="55"/>
      <c r="L29" s="54"/>
      <c r="M29" s="55"/>
      <c r="N29" s="54"/>
      <c r="O29" s="55"/>
      <c r="P29" s="54"/>
      <c r="Q29" s="55"/>
      <c r="R29" s="54"/>
      <c r="S29" s="55"/>
      <c r="T29" s="54"/>
      <c r="U29" s="55"/>
      <c r="V29" s="54"/>
      <c r="W29" s="55"/>
      <c r="X29" s="54"/>
      <c r="Y29" s="55"/>
      <c r="Z29" s="54"/>
      <c r="AA29" s="55"/>
      <c r="AB29" s="54"/>
      <c r="AC29" s="55"/>
      <c r="AD29" s="54"/>
      <c r="AE29" s="55"/>
      <c r="AF29" s="54"/>
      <c r="AG29" s="55"/>
      <c r="AH29" s="54"/>
      <c r="AI29" s="55"/>
      <c r="AJ29" s="54"/>
      <c r="AK29" s="55"/>
      <c r="AL29" s="54"/>
      <c r="AM29" s="55"/>
      <c r="AN29" s="54"/>
      <c r="AO29" s="55"/>
      <c r="AP29" s="54"/>
      <c r="AQ29" s="55"/>
      <c r="AR29" s="54"/>
      <c r="AS29" s="55"/>
      <c r="AT29" s="54"/>
      <c r="AU29" s="55"/>
      <c r="AV29" s="54"/>
      <c r="AW29" s="55"/>
      <c r="AX29" s="54"/>
      <c r="AY29" s="55"/>
      <c r="AZ29" s="54"/>
      <c r="BA29" s="55"/>
      <c r="BB29" s="54"/>
      <c r="BC29" s="55"/>
      <c r="BD29" s="54"/>
      <c r="BE29" s="55"/>
      <c r="BF29" s="54"/>
      <c r="BG29" s="55"/>
      <c r="BH29" s="54"/>
      <c r="BI29" s="55"/>
      <c r="BJ29" s="54"/>
      <c r="BK29" s="55"/>
      <c r="BL29" s="54"/>
      <c r="BM29" s="55"/>
      <c r="BN29" s="54"/>
      <c r="BO29" s="55"/>
      <c r="BP29" s="54"/>
      <c r="BQ29" s="55"/>
      <c r="BR29" s="54"/>
      <c r="BS29" s="55"/>
      <c r="BT29" s="54"/>
      <c r="BU29" s="55"/>
      <c r="BV29" s="54"/>
      <c r="BW29" s="55"/>
      <c r="BX29" s="54"/>
      <c r="BY29" s="55"/>
      <c r="BZ29" s="54"/>
      <c r="CA29" s="55"/>
      <c r="CB29" s="54"/>
      <c r="CC29" s="55"/>
      <c r="CD29" s="54"/>
      <c r="CE29" s="55"/>
      <c r="CF29" s="54"/>
      <c r="CG29" s="55"/>
      <c r="CH29" s="54"/>
      <c r="CI29" s="55"/>
      <c r="CJ29" s="54"/>
      <c r="CK29" s="55"/>
      <c r="CL29" s="54"/>
      <c r="CM29" s="55"/>
      <c r="CN29" s="54"/>
      <c r="CO29" s="55"/>
      <c r="CP29" s="54"/>
      <c r="CQ29" s="55"/>
      <c r="CR29" s="54"/>
      <c r="CS29" s="55"/>
      <c r="CT29" s="54"/>
      <c r="CU29" s="55"/>
      <c r="CV29" s="54"/>
      <c r="CW29" s="55"/>
      <c r="CX29" s="54"/>
      <c r="CY29" s="55"/>
      <c r="CZ29" s="54"/>
      <c r="DA29" s="55"/>
      <c r="DB29" s="54"/>
      <c r="DC29" s="55"/>
      <c r="DD29" s="54"/>
      <c r="DE29" s="55"/>
      <c r="DF29" s="54"/>
      <c r="DG29" s="55"/>
      <c r="DH29" s="54"/>
      <c r="DI29" s="55"/>
      <c r="DJ29" s="54"/>
      <c r="DK29" s="55"/>
      <c r="DL29" s="54"/>
      <c r="DM29" s="55"/>
      <c r="DN29" s="54"/>
      <c r="DO29" s="55"/>
      <c r="DP29" s="54"/>
      <c r="DQ29" s="55"/>
      <c r="DR29" s="54"/>
      <c r="DS29" s="55"/>
      <c r="DT29" s="54"/>
      <c r="DU29" s="55"/>
      <c r="DV29" s="63">
        <f t="shared" si="0"/>
        <v>0</v>
      </c>
      <c r="DW29" s="63">
        <f t="shared" si="1"/>
        <v>0</v>
      </c>
      <c r="DX29" s="64" t="str">
        <f t="shared" si="2"/>
        <v>Bravo!!!</v>
      </c>
      <c r="DY29" s="243"/>
      <c r="DZ29" s="243"/>
      <c r="EA29" s="243"/>
    </row>
    <row r="30" spans="1:131" x14ac:dyDescent="0.4">
      <c r="A30" s="27">
        <v>21</v>
      </c>
      <c r="B30" s="28"/>
      <c r="C30" s="28"/>
      <c r="D30" s="171"/>
      <c r="E30" s="29"/>
      <c r="F30" s="54"/>
      <c r="G30" s="55"/>
      <c r="H30" s="54"/>
      <c r="I30" s="55"/>
      <c r="J30" s="56"/>
      <c r="K30" s="55"/>
      <c r="L30" s="54"/>
      <c r="M30" s="55"/>
      <c r="N30" s="54"/>
      <c r="O30" s="55"/>
      <c r="P30" s="54"/>
      <c r="Q30" s="55"/>
      <c r="R30" s="54"/>
      <c r="S30" s="55"/>
      <c r="T30" s="54"/>
      <c r="U30" s="55"/>
      <c r="V30" s="54"/>
      <c r="W30" s="55"/>
      <c r="X30" s="54"/>
      <c r="Y30" s="55"/>
      <c r="Z30" s="54"/>
      <c r="AA30" s="55"/>
      <c r="AB30" s="54"/>
      <c r="AC30" s="55"/>
      <c r="AD30" s="54"/>
      <c r="AE30" s="55"/>
      <c r="AF30" s="54"/>
      <c r="AG30" s="55"/>
      <c r="AH30" s="54"/>
      <c r="AI30" s="55"/>
      <c r="AJ30" s="54"/>
      <c r="AK30" s="55"/>
      <c r="AL30" s="54"/>
      <c r="AM30" s="55"/>
      <c r="AN30" s="54"/>
      <c r="AO30" s="55"/>
      <c r="AP30" s="54"/>
      <c r="AQ30" s="55"/>
      <c r="AR30" s="54"/>
      <c r="AS30" s="55"/>
      <c r="AT30" s="54"/>
      <c r="AU30" s="55"/>
      <c r="AV30" s="54"/>
      <c r="AW30" s="55"/>
      <c r="AX30" s="54"/>
      <c r="AY30" s="55"/>
      <c r="AZ30" s="54"/>
      <c r="BA30" s="55"/>
      <c r="BB30" s="54"/>
      <c r="BC30" s="55"/>
      <c r="BD30" s="54"/>
      <c r="BE30" s="55"/>
      <c r="BF30" s="54"/>
      <c r="BG30" s="55"/>
      <c r="BH30" s="54"/>
      <c r="BI30" s="55"/>
      <c r="BJ30" s="54"/>
      <c r="BK30" s="55"/>
      <c r="BL30" s="54"/>
      <c r="BM30" s="55"/>
      <c r="BN30" s="54"/>
      <c r="BO30" s="55"/>
      <c r="BP30" s="54"/>
      <c r="BQ30" s="55"/>
      <c r="BR30" s="54"/>
      <c r="BS30" s="55"/>
      <c r="BT30" s="54"/>
      <c r="BU30" s="55"/>
      <c r="BV30" s="54"/>
      <c r="BW30" s="55"/>
      <c r="BX30" s="54"/>
      <c r="BY30" s="55"/>
      <c r="BZ30" s="54"/>
      <c r="CA30" s="55"/>
      <c r="CB30" s="54"/>
      <c r="CC30" s="55"/>
      <c r="CD30" s="54"/>
      <c r="CE30" s="55"/>
      <c r="CF30" s="54"/>
      <c r="CG30" s="55"/>
      <c r="CH30" s="54"/>
      <c r="CI30" s="55"/>
      <c r="CJ30" s="54"/>
      <c r="CK30" s="55"/>
      <c r="CL30" s="54"/>
      <c r="CM30" s="55"/>
      <c r="CN30" s="54"/>
      <c r="CO30" s="55"/>
      <c r="CP30" s="54"/>
      <c r="CQ30" s="55"/>
      <c r="CR30" s="54"/>
      <c r="CS30" s="55"/>
      <c r="CT30" s="54"/>
      <c r="CU30" s="55"/>
      <c r="CV30" s="54"/>
      <c r="CW30" s="55"/>
      <c r="CX30" s="54"/>
      <c r="CY30" s="55"/>
      <c r="CZ30" s="54"/>
      <c r="DA30" s="55"/>
      <c r="DB30" s="54"/>
      <c r="DC30" s="55"/>
      <c r="DD30" s="54"/>
      <c r="DE30" s="55"/>
      <c r="DF30" s="54"/>
      <c r="DG30" s="55"/>
      <c r="DH30" s="54"/>
      <c r="DI30" s="55"/>
      <c r="DJ30" s="54"/>
      <c r="DK30" s="55"/>
      <c r="DL30" s="54"/>
      <c r="DM30" s="55"/>
      <c r="DN30" s="54"/>
      <c r="DO30" s="55"/>
      <c r="DP30" s="54"/>
      <c r="DQ30" s="55"/>
      <c r="DR30" s="54"/>
      <c r="DS30" s="55"/>
      <c r="DT30" s="54"/>
      <c r="DU30" s="55"/>
      <c r="DV30" s="63">
        <f t="shared" si="0"/>
        <v>0</v>
      </c>
      <c r="DW30" s="63">
        <f t="shared" si="1"/>
        <v>0</v>
      </c>
      <c r="DX30" s="64" t="str">
        <f t="shared" si="2"/>
        <v>Bravo!!!</v>
      </c>
      <c r="DY30" s="243"/>
      <c r="DZ30" s="243"/>
      <c r="EA30" s="243"/>
    </row>
    <row r="31" spans="1:131" x14ac:dyDescent="0.4">
      <c r="A31" s="27">
        <v>22</v>
      </c>
      <c r="B31" s="28"/>
      <c r="C31" s="28"/>
      <c r="D31" s="171"/>
      <c r="E31" s="29"/>
      <c r="F31" s="54"/>
      <c r="G31" s="55"/>
      <c r="H31" s="54"/>
      <c r="I31" s="55"/>
      <c r="J31" s="56"/>
      <c r="K31" s="55"/>
      <c r="L31" s="54"/>
      <c r="M31" s="55"/>
      <c r="N31" s="54"/>
      <c r="O31" s="55"/>
      <c r="P31" s="54"/>
      <c r="Q31" s="55"/>
      <c r="R31" s="54"/>
      <c r="S31" s="55"/>
      <c r="T31" s="54"/>
      <c r="U31" s="55"/>
      <c r="V31" s="54"/>
      <c r="W31" s="55"/>
      <c r="X31" s="54"/>
      <c r="Y31" s="55"/>
      <c r="Z31" s="54"/>
      <c r="AA31" s="55"/>
      <c r="AB31" s="54"/>
      <c r="AC31" s="55"/>
      <c r="AD31" s="54"/>
      <c r="AE31" s="55"/>
      <c r="AF31" s="54"/>
      <c r="AG31" s="55"/>
      <c r="AH31" s="54"/>
      <c r="AI31" s="55"/>
      <c r="AJ31" s="54"/>
      <c r="AK31" s="55"/>
      <c r="AL31" s="54"/>
      <c r="AM31" s="55"/>
      <c r="AN31" s="54"/>
      <c r="AO31" s="55"/>
      <c r="AP31" s="54"/>
      <c r="AQ31" s="55"/>
      <c r="AR31" s="54"/>
      <c r="AS31" s="55"/>
      <c r="AT31" s="54"/>
      <c r="AU31" s="55"/>
      <c r="AV31" s="54"/>
      <c r="AW31" s="55"/>
      <c r="AX31" s="54"/>
      <c r="AY31" s="55"/>
      <c r="AZ31" s="54"/>
      <c r="BA31" s="55"/>
      <c r="BB31" s="54"/>
      <c r="BC31" s="55"/>
      <c r="BD31" s="54"/>
      <c r="BE31" s="55"/>
      <c r="BF31" s="54"/>
      <c r="BG31" s="55"/>
      <c r="BH31" s="54"/>
      <c r="BI31" s="55"/>
      <c r="BJ31" s="54"/>
      <c r="BK31" s="55"/>
      <c r="BL31" s="54"/>
      <c r="BM31" s="55"/>
      <c r="BN31" s="54"/>
      <c r="BO31" s="55"/>
      <c r="BP31" s="54"/>
      <c r="BQ31" s="55"/>
      <c r="BR31" s="54"/>
      <c r="BS31" s="55"/>
      <c r="BT31" s="54"/>
      <c r="BU31" s="55"/>
      <c r="BV31" s="54"/>
      <c r="BW31" s="55"/>
      <c r="BX31" s="54"/>
      <c r="BY31" s="55"/>
      <c r="BZ31" s="54"/>
      <c r="CA31" s="55"/>
      <c r="CB31" s="54"/>
      <c r="CC31" s="55"/>
      <c r="CD31" s="54"/>
      <c r="CE31" s="55"/>
      <c r="CF31" s="54"/>
      <c r="CG31" s="55"/>
      <c r="CH31" s="54"/>
      <c r="CI31" s="55"/>
      <c r="CJ31" s="54"/>
      <c r="CK31" s="55"/>
      <c r="CL31" s="54"/>
      <c r="CM31" s="55"/>
      <c r="CN31" s="54"/>
      <c r="CO31" s="55"/>
      <c r="CP31" s="54"/>
      <c r="CQ31" s="55"/>
      <c r="CR31" s="54"/>
      <c r="CS31" s="55"/>
      <c r="CT31" s="54"/>
      <c r="CU31" s="55"/>
      <c r="CV31" s="54"/>
      <c r="CW31" s="55"/>
      <c r="CX31" s="54"/>
      <c r="CY31" s="55"/>
      <c r="CZ31" s="54"/>
      <c r="DA31" s="55"/>
      <c r="DB31" s="54"/>
      <c r="DC31" s="55"/>
      <c r="DD31" s="54"/>
      <c r="DE31" s="55"/>
      <c r="DF31" s="54"/>
      <c r="DG31" s="55"/>
      <c r="DH31" s="54"/>
      <c r="DI31" s="55"/>
      <c r="DJ31" s="54"/>
      <c r="DK31" s="55"/>
      <c r="DL31" s="54"/>
      <c r="DM31" s="55"/>
      <c r="DN31" s="54"/>
      <c r="DO31" s="55"/>
      <c r="DP31" s="54"/>
      <c r="DQ31" s="55"/>
      <c r="DR31" s="54"/>
      <c r="DS31" s="55"/>
      <c r="DT31" s="54"/>
      <c r="DU31" s="55"/>
      <c r="DV31" s="63">
        <f t="shared" si="0"/>
        <v>0</v>
      </c>
      <c r="DW31" s="63">
        <f t="shared" si="1"/>
        <v>0</v>
      </c>
      <c r="DX31" s="64" t="str">
        <f t="shared" si="2"/>
        <v>Bravo!!!</v>
      </c>
      <c r="DY31" s="243"/>
      <c r="DZ31" s="243"/>
      <c r="EA31" s="243"/>
    </row>
    <row r="32" spans="1:131" x14ac:dyDescent="0.4">
      <c r="A32" s="27">
        <v>23</v>
      </c>
      <c r="B32" s="28"/>
      <c r="C32" s="28"/>
      <c r="D32" s="171"/>
      <c r="E32" s="29"/>
      <c r="F32" s="54"/>
      <c r="G32" s="55"/>
      <c r="H32" s="54"/>
      <c r="I32" s="55"/>
      <c r="J32" s="56"/>
      <c r="K32" s="55"/>
      <c r="L32" s="54"/>
      <c r="M32" s="55"/>
      <c r="N32" s="54"/>
      <c r="O32" s="55"/>
      <c r="P32" s="54"/>
      <c r="Q32" s="55"/>
      <c r="R32" s="54"/>
      <c r="S32" s="55"/>
      <c r="T32" s="54"/>
      <c r="U32" s="55"/>
      <c r="V32" s="54"/>
      <c r="W32" s="55"/>
      <c r="X32" s="54"/>
      <c r="Y32" s="55"/>
      <c r="Z32" s="54"/>
      <c r="AA32" s="55"/>
      <c r="AB32" s="54"/>
      <c r="AC32" s="55"/>
      <c r="AD32" s="54"/>
      <c r="AE32" s="55"/>
      <c r="AF32" s="54"/>
      <c r="AG32" s="55"/>
      <c r="AH32" s="54"/>
      <c r="AI32" s="55"/>
      <c r="AJ32" s="54"/>
      <c r="AK32" s="55"/>
      <c r="AL32" s="54"/>
      <c r="AM32" s="55"/>
      <c r="AN32" s="54"/>
      <c r="AO32" s="55"/>
      <c r="AP32" s="54"/>
      <c r="AQ32" s="55"/>
      <c r="AR32" s="54"/>
      <c r="AS32" s="55"/>
      <c r="AT32" s="54"/>
      <c r="AU32" s="55"/>
      <c r="AV32" s="54"/>
      <c r="AW32" s="55"/>
      <c r="AX32" s="54"/>
      <c r="AY32" s="55"/>
      <c r="AZ32" s="54"/>
      <c r="BA32" s="55"/>
      <c r="BB32" s="54"/>
      <c r="BC32" s="55"/>
      <c r="BD32" s="54"/>
      <c r="BE32" s="55"/>
      <c r="BF32" s="54"/>
      <c r="BG32" s="55"/>
      <c r="BH32" s="54"/>
      <c r="BI32" s="55"/>
      <c r="BJ32" s="54"/>
      <c r="BK32" s="55"/>
      <c r="BL32" s="54"/>
      <c r="BM32" s="55"/>
      <c r="BN32" s="54"/>
      <c r="BO32" s="55"/>
      <c r="BP32" s="54"/>
      <c r="BQ32" s="55"/>
      <c r="BR32" s="54"/>
      <c r="BS32" s="55"/>
      <c r="BT32" s="54"/>
      <c r="BU32" s="55"/>
      <c r="BV32" s="54"/>
      <c r="BW32" s="55"/>
      <c r="BX32" s="54"/>
      <c r="BY32" s="55"/>
      <c r="BZ32" s="54"/>
      <c r="CA32" s="55"/>
      <c r="CB32" s="54"/>
      <c r="CC32" s="55"/>
      <c r="CD32" s="54"/>
      <c r="CE32" s="55"/>
      <c r="CF32" s="54"/>
      <c r="CG32" s="55"/>
      <c r="CH32" s="54"/>
      <c r="CI32" s="55"/>
      <c r="CJ32" s="54"/>
      <c r="CK32" s="55"/>
      <c r="CL32" s="54"/>
      <c r="CM32" s="55"/>
      <c r="CN32" s="54"/>
      <c r="CO32" s="55"/>
      <c r="CP32" s="54"/>
      <c r="CQ32" s="55"/>
      <c r="CR32" s="54"/>
      <c r="CS32" s="55"/>
      <c r="CT32" s="54"/>
      <c r="CU32" s="55"/>
      <c r="CV32" s="54"/>
      <c r="CW32" s="55"/>
      <c r="CX32" s="54"/>
      <c r="CY32" s="55"/>
      <c r="CZ32" s="54"/>
      <c r="DA32" s="55"/>
      <c r="DB32" s="54"/>
      <c r="DC32" s="55"/>
      <c r="DD32" s="54"/>
      <c r="DE32" s="55"/>
      <c r="DF32" s="54"/>
      <c r="DG32" s="55"/>
      <c r="DH32" s="54"/>
      <c r="DI32" s="55"/>
      <c r="DJ32" s="54"/>
      <c r="DK32" s="55"/>
      <c r="DL32" s="54"/>
      <c r="DM32" s="55"/>
      <c r="DN32" s="54"/>
      <c r="DO32" s="55"/>
      <c r="DP32" s="54"/>
      <c r="DQ32" s="55"/>
      <c r="DR32" s="54"/>
      <c r="DS32" s="55"/>
      <c r="DT32" s="54"/>
      <c r="DU32" s="55"/>
      <c r="DV32" s="63">
        <f t="shared" si="0"/>
        <v>0</v>
      </c>
      <c r="DW32" s="63">
        <f t="shared" si="1"/>
        <v>0</v>
      </c>
      <c r="DX32" s="64" t="str">
        <f t="shared" si="2"/>
        <v>Bravo!!!</v>
      </c>
      <c r="DY32" s="243"/>
      <c r="DZ32" s="243"/>
      <c r="EA32" s="243"/>
    </row>
    <row r="33" spans="1:131" x14ac:dyDescent="0.4">
      <c r="A33" s="27">
        <v>24</v>
      </c>
      <c r="B33" s="28"/>
      <c r="C33" s="28"/>
      <c r="D33" s="171"/>
      <c r="E33" s="29"/>
      <c r="F33" s="54"/>
      <c r="G33" s="55"/>
      <c r="H33" s="54"/>
      <c r="I33" s="55"/>
      <c r="J33" s="56"/>
      <c r="K33" s="55"/>
      <c r="L33" s="54"/>
      <c r="M33" s="55"/>
      <c r="N33" s="54"/>
      <c r="O33" s="55"/>
      <c r="P33" s="54"/>
      <c r="Q33" s="55"/>
      <c r="R33" s="54"/>
      <c r="S33" s="55"/>
      <c r="T33" s="54"/>
      <c r="U33" s="55"/>
      <c r="V33" s="54"/>
      <c r="W33" s="55"/>
      <c r="X33" s="54"/>
      <c r="Y33" s="55"/>
      <c r="Z33" s="54"/>
      <c r="AA33" s="55"/>
      <c r="AB33" s="54"/>
      <c r="AC33" s="55"/>
      <c r="AD33" s="54"/>
      <c r="AE33" s="55"/>
      <c r="AF33" s="54"/>
      <c r="AG33" s="55"/>
      <c r="AH33" s="54"/>
      <c r="AI33" s="55"/>
      <c r="AJ33" s="54"/>
      <c r="AK33" s="55"/>
      <c r="AL33" s="54"/>
      <c r="AM33" s="55"/>
      <c r="AN33" s="54"/>
      <c r="AO33" s="55"/>
      <c r="AP33" s="54"/>
      <c r="AQ33" s="55"/>
      <c r="AR33" s="54"/>
      <c r="AS33" s="55"/>
      <c r="AT33" s="54"/>
      <c r="AU33" s="55"/>
      <c r="AV33" s="54"/>
      <c r="AW33" s="55"/>
      <c r="AX33" s="54"/>
      <c r="AY33" s="55"/>
      <c r="AZ33" s="54"/>
      <c r="BA33" s="55"/>
      <c r="BB33" s="54"/>
      <c r="BC33" s="55"/>
      <c r="BD33" s="54"/>
      <c r="BE33" s="55"/>
      <c r="BF33" s="54"/>
      <c r="BG33" s="55"/>
      <c r="BH33" s="54"/>
      <c r="BI33" s="55"/>
      <c r="BJ33" s="54"/>
      <c r="BK33" s="55"/>
      <c r="BL33" s="54"/>
      <c r="BM33" s="55"/>
      <c r="BN33" s="54"/>
      <c r="BO33" s="55"/>
      <c r="BP33" s="54"/>
      <c r="BQ33" s="55"/>
      <c r="BR33" s="54"/>
      <c r="BS33" s="55"/>
      <c r="BT33" s="54"/>
      <c r="BU33" s="55"/>
      <c r="BV33" s="54"/>
      <c r="BW33" s="55"/>
      <c r="BX33" s="54"/>
      <c r="BY33" s="55"/>
      <c r="BZ33" s="54"/>
      <c r="CA33" s="55"/>
      <c r="CB33" s="54"/>
      <c r="CC33" s="55"/>
      <c r="CD33" s="54"/>
      <c r="CE33" s="55"/>
      <c r="CF33" s="54"/>
      <c r="CG33" s="55"/>
      <c r="CH33" s="54"/>
      <c r="CI33" s="55"/>
      <c r="CJ33" s="54"/>
      <c r="CK33" s="55"/>
      <c r="CL33" s="54"/>
      <c r="CM33" s="55"/>
      <c r="CN33" s="54"/>
      <c r="CO33" s="55"/>
      <c r="CP33" s="54"/>
      <c r="CQ33" s="55"/>
      <c r="CR33" s="54"/>
      <c r="CS33" s="55"/>
      <c r="CT33" s="54"/>
      <c r="CU33" s="55"/>
      <c r="CV33" s="54"/>
      <c r="CW33" s="55"/>
      <c r="CX33" s="54"/>
      <c r="CY33" s="55"/>
      <c r="CZ33" s="54"/>
      <c r="DA33" s="55"/>
      <c r="DB33" s="54"/>
      <c r="DC33" s="55"/>
      <c r="DD33" s="54"/>
      <c r="DE33" s="55"/>
      <c r="DF33" s="54"/>
      <c r="DG33" s="55"/>
      <c r="DH33" s="54"/>
      <c r="DI33" s="55"/>
      <c r="DJ33" s="54"/>
      <c r="DK33" s="55"/>
      <c r="DL33" s="54"/>
      <c r="DM33" s="55"/>
      <c r="DN33" s="54"/>
      <c r="DO33" s="55"/>
      <c r="DP33" s="54"/>
      <c r="DQ33" s="55"/>
      <c r="DR33" s="54"/>
      <c r="DS33" s="55"/>
      <c r="DT33" s="54"/>
      <c r="DU33" s="55"/>
      <c r="DV33" s="63">
        <f t="shared" si="0"/>
        <v>0</v>
      </c>
      <c r="DW33" s="63">
        <f t="shared" si="1"/>
        <v>0</v>
      </c>
      <c r="DX33" s="64" t="str">
        <f t="shared" si="2"/>
        <v>Bravo!!!</v>
      </c>
      <c r="DY33" s="243"/>
      <c r="DZ33" s="243"/>
      <c r="EA33" s="243"/>
    </row>
    <row r="34" spans="1:131" x14ac:dyDescent="0.4">
      <c r="A34" s="27">
        <v>25</v>
      </c>
      <c r="B34" s="28"/>
      <c r="C34" s="28"/>
      <c r="D34" s="171"/>
      <c r="E34" s="29"/>
      <c r="F34" s="54"/>
      <c r="G34" s="55"/>
      <c r="H34" s="54"/>
      <c r="I34" s="55"/>
      <c r="J34" s="56"/>
      <c r="K34" s="55"/>
      <c r="L34" s="54"/>
      <c r="M34" s="55"/>
      <c r="N34" s="54"/>
      <c r="O34" s="55"/>
      <c r="P34" s="54"/>
      <c r="Q34" s="55"/>
      <c r="R34" s="54"/>
      <c r="S34" s="55"/>
      <c r="T34" s="54"/>
      <c r="U34" s="55"/>
      <c r="V34" s="54"/>
      <c r="W34" s="55"/>
      <c r="X34" s="54"/>
      <c r="Y34" s="55"/>
      <c r="Z34" s="54"/>
      <c r="AA34" s="55"/>
      <c r="AB34" s="54"/>
      <c r="AC34" s="55"/>
      <c r="AD34" s="54"/>
      <c r="AE34" s="55"/>
      <c r="AF34" s="54"/>
      <c r="AG34" s="55"/>
      <c r="AH34" s="54"/>
      <c r="AI34" s="55"/>
      <c r="AJ34" s="54"/>
      <c r="AK34" s="55"/>
      <c r="AL34" s="54"/>
      <c r="AM34" s="55"/>
      <c r="AN34" s="54"/>
      <c r="AO34" s="55"/>
      <c r="AP34" s="54"/>
      <c r="AQ34" s="55"/>
      <c r="AR34" s="54"/>
      <c r="AS34" s="55"/>
      <c r="AT34" s="54"/>
      <c r="AU34" s="55"/>
      <c r="AV34" s="54"/>
      <c r="AW34" s="55"/>
      <c r="AX34" s="54"/>
      <c r="AY34" s="55"/>
      <c r="AZ34" s="54"/>
      <c r="BA34" s="55"/>
      <c r="BB34" s="54"/>
      <c r="BC34" s="55"/>
      <c r="BD34" s="54"/>
      <c r="BE34" s="55"/>
      <c r="BF34" s="54"/>
      <c r="BG34" s="55"/>
      <c r="BH34" s="54"/>
      <c r="BI34" s="55"/>
      <c r="BJ34" s="54"/>
      <c r="BK34" s="55"/>
      <c r="BL34" s="54"/>
      <c r="BM34" s="55"/>
      <c r="BN34" s="54"/>
      <c r="BO34" s="55"/>
      <c r="BP34" s="54"/>
      <c r="BQ34" s="55"/>
      <c r="BR34" s="54"/>
      <c r="BS34" s="55"/>
      <c r="BT34" s="54"/>
      <c r="BU34" s="55"/>
      <c r="BV34" s="54"/>
      <c r="BW34" s="55"/>
      <c r="BX34" s="54"/>
      <c r="BY34" s="55"/>
      <c r="BZ34" s="54"/>
      <c r="CA34" s="55"/>
      <c r="CB34" s="54"/>
      <c r="CC34" s="55"/>
      <c r="CD34" s="54"/>
      <c r="CE34" s="55"/>
      <c r="CF34" s="54"/>
      <c r="CG34" s="55"/>
      <c r="CH34" s="54"/>
      <c r="CI34" s="55"/>
      <c r="CJ34" s="54"/>
      <c r="CK34" s="55"/>
      <c r="CL34" s="54"/>
      <c r="CM34" s="55"/>
      <c r="CN34" s="54"/>
      <c r="CO34" s="55"/>
      <c r="CP34" s="54"/>
      <c r="CQ34" s="55"/>
      <c r="CR34" s="54"/>
      <c r="CS34" s="55"/>
      <c r="CT34" s="54"/>
      <c r="CU34" s="55"/>
      <c r="CV34" s="54"/>
      <c r="CW34" s="55"/>
      <c r="CX34" s="54"/>
      <c r="CY34" s="55"/>
      <c r="CZ34" s="54"/>
      <c r="DA34" s="55"/>
      <c r="DB34" s="54"/>
      <c r="DC34" s="55"/>
      <c r="DD34" s="54"/>
      <c r="DE34" s="55"/>
      <c r="DF34" s="54"/>
      <c r="DG34" s="55"/>
      <c r="DH34" s="54"/>
      <c r="DI34" s="55"/>
      <c r="DJ34" s="54"/>
      <c r="DK34" s="55"/>
      <c r="DL34" s="54"/>
      <c r="DM34" s="55"/>
      <c r="DN34" s="54"/>
      <c r="DO34" s="55"/>
      <c r="DP34" s="54"/>
      <c r="DQ34" s="55"/>
      <c r="DR34" s="54"/>
      <c r="DS34" s="55"/>
      <c r="DT34" s="54"/>
      <c r="DU34" s="55"/>
      <c r="DV34" s="63">
        <f t="shared" si="0"/>
        <v>0</v>
      </c>
      <c r="DW34" s="63">
        <f t="shared" si="1"/>
        <v>0</v>
      </c>
      <c r="DX34" s="64" t="str">
        <f t="shared" si="2"/>
        <v>Bravo!!!</v>
      </c>
      <c r="DY34" s="243"/>
      <c r="DZ34" s="243"/>
      <c r="EA34" s="243"/>
    </row>
    <row r="35" spans="1:131" x14ac:dyDescent="0.4">
      <c r="A35" s="27">
        <v>26</v>
      </c>
      <c r="B35" s="28"/>
      <c r="C35" s="28"/>
      <c r="D35" s="171"/>
      <c r="E35" s="29"/>
      <c r="F35" s="54"/>
      <c r="G35" s="55"/>
      <c r="H35" s="54"/>
      <c r="I35" s="55"/>
      <c r="J35" s="56"/>
      <c r="K35" s="55"/>
      <c r="L35" s="54"/>
      <c r="M35" s="55"/>
      <c r="N35" s="54"/>
      <c r="O35" s="55"/>
      <c r="P35" s="54"/>
      <c r="Q35" s="55"/>
      <c r="R35" s="54"/>
      <c r="S35" s="55"/>
      <c r="T35" s="54"/>
      <c r="U35" s="55"/>
      <c r="V35" s="54"/>
      <c r="W35" s="55"/>
      <c r="X35" s="54"/>
      <c r="Y35" s="55"/>
      <c r="Z35" s="54"/>
      <c r="AA35" s="55"/>
      <c r="AB35" s="54"/>
      <c r="AC35" s="55"/>
      <c r="AD35" s="54"/>
      <c r="AE35" s="55"/>
      <c r="AF35" s="54"/>
      <c r="AG35" s="55"/>
      <c r="AH35" s="54"/>
      <c r="AI35" s="55"/>
      <c r="AJ35" s="54"/>
      <c r="AK35" s="55"/>
      <c r="AL35" s="54"/>
      <c r="AM35" s="55"/>
      <c r="AN35" s="54"/>
      <c r="AO35" s="55"/>
      <c r="AP35" s="54"/>
      <c r="AQ35" s="55"/>
      <c r="AR35" s="54"/>
      <c r="AS35" s="55"/>
      <c r="AT35" s="54"/>
      <c r="AU35" s="55"/>
      <c r="AV35" s="54"/>
      <c r="AW35" s="55"/>
      <c r="AX35" s="54"/>
      <c r="AY35" s="55"/>
      <c r="AZ35" s="54"/>
      <c r="BA35" s="55"/>
      <c r="BB35" s="54"/>
      <c r="BC35" s="55"/>
      <c r="BD35" s="54"/>
      <c r="BE35" s="55"/>
      <c r="BF35" s="54"/>
      <c r="BG35" s="55"/>
      <c r="BH35" s="54"/>
      <c r="BI35" s="55"/>
      <c r="BJ35" s="54"/>
      <c r="BK35" s="55"/>
      <c r="BL35" s="54"/>
      <c r="BM35" s="55"/>
      <c r="BN35" s="54"/>
      <c r="BO35" s="55"/>
      <c r="BP35" s="54"/>
      <c r="BQ35" s="55"/>
      <c r="BR35" s="54"/>
      <c r="BS35" s="55"/>
      <c r="BT35" s="54"/>
      <c r="BU35" s="55"/>
      <c r="BV35" s="54"/>
      <c r="BW35" s="55"/>
      <c r="BX35" s="54"/>
      <c r="BY35" s="55"/>
      <c r="BZ35" s="54"/>
      <c r="CA35" s="55"/>
      <c r="CB35" s="54"/>
      <c r="CC35" s="55"/>
      <c r="CD35" s="54"/>
      <c r="CE35" s="55"/>
      <c r="CF35" s="54"/>
      <c r="CG35" s="55"/>
      <c r="CH35" s="54"/>
      <c r="CI35" s="55"/>
      <c r="CJ35" s="54"/>
      <c r="CK35" s="55"/>
      <c r="CL35" s="54"/>
      <c r="CM35" s="55"/>
      <c r="CN35" s="54"/>
      <c r="CO35" s="55"/>
      <c r="CP35" s="54"/>
      <c r="CQ35" s="55"/>
      <c r="CR35" s="54"/>
      <c r="CS35" s="55"/>
      <c r="CT35" s="54"/>
      <c r="CU35" s="55"/>
      <c r="CV35" s="54"/>
      <c r="CW35" s="55"/>
      <c r="CX35" s="54"/>
      <c r="CY35" s="55"/>
      <c r="CZ35" s="54"/>
      <c r="DA35" s="55"/>
      <c r="DB35" s="54"/>
      <c r="DC35" s="55"/>
      <c r="DD35" s="54"/>
      <c r="DE35" s="55"/>
      <c r="DF35" s="54"/>
      <c r="DG35" s="55"/>
      <c r="DH35" s="54"/>
      <c r="DI35" s="55"/>
      <c r="DJ35" s="54"/>
      <c r="DK35" s="55"/>
      <c r="DL35" s="54"/>
      <c r="DM35" s="55"/>
      <c r="DN35" s="54"/>
      <c r="DO35" s="55"/>
      <c r="DP35" s="54"/>
      <c r="DQ35" s="55"/>
      <c r="DR35" s="54"/>
      <c r="DS35" s="55"/>
      <c r="DT35" s="54"/>
      <c r="DU35" s="55"/>
      <c r="DV35" s="63">
        <f t="shared" si="0"/>
        <v>0</v>
      </c>
      <c r="DW35" s="63">
        <f t="shared" si="1"/>
        <v>0</v>
      </c>
      <c r="DX35" s="64" t="str">
        <f t="shared" si="2"/>
        <v>Bravo!!!</v>
      </c>
      <c r="DY35" s="243"/>
      <c r="DZ35" s="243"/>
      <c r="EA35" s="243"/>
    </row>
    <row r="36" spans="1:131" x14ac:dyDescent="0.4">
      <c r="A36" s="27">
        <v>27</v>
      </c>
      <c r="B36" s="28"/>
      <c r="C36" s="28"/>
      <c r="D36" s="171"/>
      <c r="E36" s="29"/>
      <c r="F36" s="54"/>
      <c r="G36" s="55"/>
      <c r="H36" s="54"/>
      <c r="I36" s="55"/>
      <c r="J36" s="56"/>
      <c r="K36" s="55"/>
      <c r="L36" s="54"/>
      <c r="M36" s="55"/>
      <c r="N36" s="54"/>
      <c r="O36" s="55"/>
      <c r="P36" s="54"/>
      <c r="Q36" s="55"/>
      <c r="R36" s="54"/>
      <c r="S36" s="55"/>
      <c r="T36" s="54"/>
      <c r="U36" s="55"/>
      <c r="V36" s="54"/>
      <c r="W36" s="55"/>
      <c r="X36" s="54"/>
      <c r="Y36" s="55"/>
      <c r="Z36" s="54"/>
      <c r="AA36" s="55"/>
      <c r="AB36" s="54"/>
      <c r="AC36" s="55"/>
      <c r="AD36" s="54"/>
      <c r="AE36" s="55"/>
      <c r="AF36" s="54"/>
      <c r="AG36" s="55"/>
      <c r="AH36" s="54"/>
      <c r="AI36" s="55"/>
      <c r="AJ36" s="54"/>
      <c r="AK36" s="55"/>
      <c r="AL36" s="54"/>
      <c r="AM36" s="55"/>
      <c r="AN36" s="54"/>
      <c r="AO36" s="55"/>
      <c r="AP36" s="54"/>
      <c r="AQ36" s="55"/>
      <c r="AR36" s="54"/>
      <c r="AS36" s="55"/>
      <c r="AT36" s="54"/>
      <c r="AU36" s="55"/>
      <c r="AV36" s="54"/>
      <c r="AW36" s="55"/>
      <c r="AX36" s="54"/>
      <c r="AY36" s="55"/>
      <c r="AZ36" s="54"/>
      <c r="BA36" s="55"/>
      <c r="BB36" s="54"/>
      <c r="BC36" s="55"/>
      <c r="BD36" s="54"/>
      <c r="BE36" s="55"/>
      <c r="BF36" s="54"/>
      <c r="BG36" s="55"/>
      <c r="BH36" s="54"/>
      <c r="BI36" s="55"/>
      <c r="BJ36" s="54"/>
      <c r="BK36" s="55"/>
      <c r="BL36" s="54"/>
      <c r="BM36" s="55"/>
      <c r="BN36" s="54"/>
      <c r="BO36" s="55"/>
      <c r="BP36" s="54"/>
      <c r="BQ36" s="55"/>
      <c r="BR36" s="54"/>
      <c r="BS36" s="55"/>
      <c r="BT36" s="54"/>
      <c r="BU36" s="55"/>
      <c r="BV36" s="54"/>
      <c r="BW36" s="55"/>
      <c r="BX36" s="54"/>
      <c r="BY36" s="55"/>
      <c r="BZ36" s="54"/>
      <c r="CA36" s="55"/>
      <c r="CB36" s="54"/>
      <c r="CC36" s="55"/>
      <c r="CD36" s="54"/>
      <c r="CE36" s="55"/>
      <c r="CF36" s="54"/>
      <c r="CG36" s="55"/>
      <c r="CH36" s="54"/>
      <c r="CI36" s="55"/>
      <c r="CJ36" s="54"/>
      <c r="CK36" s="55"/>
      <c r="CL36" s="54"/>
      <c r="CM36" s="55"/>
      <c r="CN36" s="54"/>
      <c r="CO36" s="55"/>
      <c r="CP36" s="54"/>
      <c r="CQ36" s="55"/>
      <c r="CR36" s="54"/>
      <c r="CS36" s="55"/>
      <c r="CT36" s="54"/>
      <c r="CU36" s="55"/>
      <c r="CV36" s="54"/>
      <c r="CW36" s="55"/>
      <c r="CX36" s="54"/>
      <c r="CY36" s="55"/>
      <c r="CZ36" s="54"/>
      <c r="DA36" s="55"/>
      <c r="DB36" s="54"/>
      <c r="DC36" s="55"/>
      <c r="DD36" s="54"/>
      <c r="DE36" s="55"/>
      <c r="DF36" s="54"/>
      <c r="DG36" s="55"/>
      <c r="DH36" s="54"/>
      <c r="DI36" s="55"/>
      <c r="DJ36" s="54"/>
      <c r="DK36" s="55"/>
      <c r="DL36" s="54"/>
      <c r="DM36" s="55"/>
      <c r="DN36" s="54"/>
      <c r="DO36" s="55"/>
      <c r="DP36" s="54"/>
      <c r="DQ36" s="55"/>
      <c r="DR36" s="54"/>
      <c r="DS36" s="55"/>
      <c r="DT36" s="54"/>
      <c r="DU36" s="55"/>
      <c r="DV36" s="63">
        <f t="shared" si="0"/>
        <v>0</v>
      </c>
      <c r="DW36" s="63">
        <f t="shared" si="1"/>
        <v>0</v>
      </c>
      <c r="DX36" s="64" t="str">
        <f t="shared" si="2"/>
        <v>Bravo!!!</v>
      </c>
      <c r="DY36" s="243"/>
      <c r="DZ36" s="243"/>
      <c r="EA36" s="243"/>
    </row>
    <row r="37" spans="1:131" x14ac:dyDescent="0.4">
      <c r="A37" s="27">
        <v>28</v>
      </c>
      <c r="B37" s="28"/>
      <c r="C37" s="28"/>
      <c r="D37" s="171"/>
      <c r="E37" s="29"/>
      <c r="F37" s="54"/>
      <c r="G37" s="55"/>
      <c r="H37" s="54"/>
      <c r="I37" s="55"/>
      <c r="J37" s="56"/>
      <c r="K37" s="55"/>
      <c r="L37" s="54"/>
      <c r="M37" s="55"/>
      <c r="N37" s="54"/>
      <c r="O37" s="55"/>
      <c r="P37" s="54"/>
      <c r="Q37" s="55"/>
      <c r="R37" s="54"/>
      <c r="S37" s="55"/>
      <c r="T37" s="54"/>
      <c r="U37" s="55"/>
      <c r="V37" s="54"/>
      <c r="W37" s="55"/>
      <c r="X37" s="54"/>
      <c r="Y37" s="55"/>
      <c r="Z37" s="54"/>
      <c r="AA37" s="55"/>
      <c r="AB37" s="54"/>
      <c r="AC37" s="55"/>
      <c r="AD37" s="54"/>
      <c r="AE37" s="55"/>
      <c r="AF37" s="54"/>
      <c r="AG37" s="55"/>
      <c r="AH37" s="54"/>
      <c r="AI37" s="55"/>
      <c r="AJ37" s="54"/>
      <c r="AK37" s="55"/>
      <c r="AL37" s="54"/>
      <c r="AM37" s="55"/>
      <c r="AN37" s="54"/>
      <c r="AO37" s="55"/>
      <c r="AP37" s="54"/>
      <c r="AQ37" s="55"/>
      <c r="AR37" s="54"/>
      <c r="AS37" s="55"/>
      <c r="AT37" s="54"/>
      <c r="AU37" s="55"/>
      <c r="AV37" s="54"/>
      <c r="AW37" s="55"/>
      <c r="AX37" s="54"/>
      <c r="AY37" s="55"/>
      <c r="AZ37" s="54"/>
      <c r="BA37" s="55"/>
      <c r="BB37" s="54"/>
      <c r="BC37" s="55"/>
      <c r="BD37" s="54"/>
      <c r="BE37" s="55"/>
      <c r="BF37" s="54"/>
      <c r="BG37" s="55"/>
      <c r="BH37" s="54"/>
      <c r="BI37" s="55"/>
      <c r="BJ37" s="54"/>
      <c r="BK37" s="55"/>
      <c r="BL37" s="54"/>
      <c r="BM37" s="55"/>
      <c r="BN37" s="54"/>
      <c r="BO37" s="55"/>
      <c r="BP37" s="54"/>
      <c r="BQ37" s="55"/>
      <c r="BR37" s="54"/>
      <c r="BS37" s="55"/>
      <c r="BT37" s="54"/>
      <c r="BU37" s="55"/>
      <c r="BV37" s="54"/>
      <c r="BW37" s="55"/>
      <c r="BX37" s="54"/>
      <c r="BY37" s="55"/>
      <c r="BZ37" s="54"/>
      <c r="CA37" s="55"/>
      <c r="CB37" s="54"/>
      <c r="CC37" s="55"/>
      <c r="CD37" s="54"/>
      <c r="CE37" s="55"/>
      <c r="CF37" s="54"/>
      <c r="CG37" s="55"/>
      <c r="CH37" s="54"/>
      <c r="CI37" s="55"/>
      <c r="CJ37" s="54"/>
      <c r="CK37" s="55"/>
      <c r="CL37" s="54"/>
      <c r="CM37" s="55"/>
      <c r="CN37" s="54"/>
      <c r="CO37" s="55"/>
      <c r="CP37" s="54"/>
      <c r="CQ37" s="55"/>
      <c r="CR37" s="54"/>
      <c r="CS37" s="55"/>
      <c r="CT37" s="54"/>
      <c r="CU37" s="55"/>
      <c r="CV37" s="54"/>
      <c r="CW37" s="55"/>
      <c r="CX37" s="54"/>
      <c r="CY37" s="55"/>
      <c r="CZ37" s="54"/>
      <c r="DA37" s="55"/>
      <c r="DB37" s="54"/>
      <c r="DC37" s="55"/>
      <c r="DD37" s="54"/>
      <c r="DE37" s="55"/>
      <c r="DF37" s="54"/>
      <c r="DG37" s="55"/>
      <c r="DH37" s="54"/>
      <c r="DI37" s="55"/>
      <c r="DJ37" s="54"/>
      <c r="DK37" s="55"/>
      <c r="DL37" s="54"/>
      <c r="DM37" s="55"/>
      <c r="DN37" s="54"/>
      <c r="DO37" s="55"/>
      <c r="DP37" s="54"/>
      <c r="DQ37" s="55"/>
      <c r="DR37" s="54"/>
      <c r="DS37" s="55"/>
      <c r="DT37" s="54"/>
      <c r="DU37" s="55"/>
      <c r="DV37" s="63">
        <f t="shared" si="0"/>
        <v>0</v>
      </c>
      <c r="DW37" s="63">
        <f t="shared" si="1"/>
        <v>0</v>
      </c>
      <c r="DX37" s="64" t="str">
        <f t="shared" si="2"/>
        <v>Bravo!!!</v>
      </c>
      <c r="DY37" s="243"/>
      <c r="DZ37" s="243"/>
      <c r="EA37" s="243"/>
    </row>
    <row r="38" spans="1:131" x14ac:dyDescent="0.4">
      <c r="A38" s="27">
        <v>29</v>
      </c>
      <c r="B38" s="28"/>
      <c r="C38" s="28"/>
      <c r="D38" s="171"/>
      <c r="E38" s="29"/>
      <c r="F38" s="54"/>
      <c r="G38" s="55"/>
      <c r="H38" s="54"/>
      <c r="I38" s="55"/>
      <c r="J38" s="56"/>
      <c r="K38" s="55"/>
      <c r="L38" s="54"/>
      <c r="M38" s="55"/>
      <c r="N38" s="54"/>
      <c r="O38" s="55"/>
      <c r="P38" s="54"/>
      <c r="Q38" s="55"/>
      <c r="R38" s="54"/>
      <c r="S38" s="55"/>
      <c r="T38" s="54"/>
      <c r="U38" s="55"/>
      <c r="V38" s="54"/>
      <c r="W38" s="55"/>
      <c r="X38" s="54"/>
      <c r="Y38" s="55"/>
      <c r="Z38" s="54"/>
      <c r="AA38" s="55"/>
      <c r="AB38" s="54"/>
      <c r="AC38" s="55"/>
      <c r="AD38" s="54"/>
      <c r="AE38" s="55"/>
      <c r="AF38" s="54"/>
      <c r="AG38" s="55"/>
      <c r="AH38" s="54"/>
      <c r="AI38" s="55"/>
      <c r="AJ38" s="54"/>
      <c r="AK38" s="55"/>
      <c r="AL38" s="54"/>
      <c r="AM38" s="55"/>
      <c r="AN38" s="54"/>
      <c r="AO38" s="55"/>
      <c r="AP38" s="54"/>
      <c r="AQ38" s="55"/>
      <c r="AR38" s="54"/>
      <c r="AS38" s="55"/>
      <c r="AT38" s="54"/>
      <c r="AU38" s="55"/>
      <c r="AV38" s="54"/>
      <c r="AW38" s="55"/>
      <c r="AX38" s="54"/>
      <c r="AY38" s="55"/>
      <c r="AZ38" s="54"/>
      <c r="BA38" s="55"/>
      <c r="BB38" s="54"/>
      <c r="BC38" s="55"/>
      <c r="BD38" s="54"/>
      <c r="BE38" s="55"/>
      <c r="BF38" s="54"/>
      <c r="BG38" s="55"/>
      <c r="BH38" s="54"/>
      <c r="BI38" s="55"/>
      <c r="BJ38" s="54"/>
      <c r="BK38" s="55"/>
      <c r="BL38" s="54"/>
      <c r="BM38" s="55"/>
      <c r="BN38" s="54"/>
      <c r="BO38" s="55"/>
      <c r="BP38" s="54"/>
      <c r="BQ38" s="55"/>
      <c r="BR38" s="54"/>
      <c r="BS38" s="55"/>
      <c r="BT38" s="54"/>
      <c r="BU38" s="55"/>
      <c r="BV38" s="54"/>
      <c r="BW38" s="55"/>
      <c r="BX38" s="54"/>
      <c r="BY38" s="55"/>
      <c r="BZ38" s="54"/>
      <c r="CA38" s="55"/>
      <c r="CB38" s="54"/>
      <c r="CC38" s="55"/>
      <c r="CD38" s="54"/>
      <c r="CE38" s="55"/>
      <c r="CF38" s="54"/>
      <c r="CG38" s="55"/>
      <c r="CH38" s="54"/>
      <c r="CI38" s="55"/>
      <c r="CJ38" s="54"/>
      <c r="CK38" s="55"/>
      <c r="CL38" s="54"/>
      <c r="CM38" s="55"/>
      <c r="CN38" s="54"/>
      <c r="CO38" s="55"/>
      <c r="CP38" s="54"/>
      <c r="CQ38" s="55"/>
      <c r="CR38" s="54"/>
      <c r="CS38" s="55"/>
      <c r="CT38" s="54"/>
      <c r="CU38" s="55"/>
      <c r="CV38" s="54"/>
      <c r="CW38" s="55"/>
      <c r="CX38" s="54"/>
      <c r="CY38" s="55"/>
      <c r="CZ38" s="54"/>
      <c r="DA38" s="55"/>
      <c r="DB38" s="54"/>
      <c r="DC38" s="55"/>
      <c r="DD38" s="54"/>
      <c r="DE38" s="55"/>
      <c r="DF38" s="54"/>
      <c r="DG38" s="55"/>
      <c r="DH38" s="54"/>
      <c r="DI38" s="55"/>
      <c r="DJ38" s="54"/>
      <c r="DK38" s="55"/>
      <c r="DL38" s="54"/>
      <c r="DM38" s="55"/>
      <c r="DN38" s="54"/>
      <c r="DO38" s="55"/>
      <c r="DP38" s="54"/>
      <c r="DQ38" s="55"/>
      <c r="DR38" s="54"/>
      <c r="DS38" s="55"/>
      <c r="DT38" s="54"/>
      <c r="DU38" s="55"/>
      <c r="DV38" s="63">
        <f t="shared" si="0"/>
        <v>0</v>
      </c>
      <c r="DW38" s="63">
        <f t="shared" si="1"/>
        <v>0</v>
      </c>
      <c r="DX38" s="64" t="str">
        <f t="shared" si="2"/>
        <v>Bravo!!!</v>
      </c>
      <c r="DY38" s="243"/>
      <c r="DZ38" s="243"/>
      <c r="EA38" s="243"/>
    </row>
    <row r="39" spans="1:131" x14ac:dyDescent="0.4">
      <c r="A39" s="27">
        <v>30</v>
      </c>
      <c r="B39" s="28"/>
      <c r="C39" s="28"/>
      <c r="D39" s="171"/>
      <c r="E39" s="29"/>
      <c r="F39" s="54"/>
      <c r="G39" s="55"/>
      <c r="H39" s="54"/>
      <c r="I39" s="55"/>
      <c r="J39" s="56"/>
      <c r="K39" s="55"/>
      <c r="L39" s="54"/>
      <c r="M39" s="55"/>
      <c r="N39" s="54"/>
      <c r="O39" s="55"/>
      <c r="P39" s="54"/>
      <c r="Q39" s="55"/>
      <c r="R39" s="54"/>
      <c r="S39" s="55"/>
      <c r="T39" s="54"/>
      <c r="U39" s="55"/>
      <c r="V39" s="54"/>
      <c r="W39" s="55"/>
      <c r="X39" s="54"/>
      <c r="Y39" s="55"/>
      <c r="Z39" s="54"/>
      <c r="AA39" s="55"/>
      <c r="AB39" s="54"/>
      <c r="AC39" s="55"/>
      <c r="AD39" s="54"/>
      <c r="AE39" s="55"/>
      <c r="AF39" s="54"/>
      <c r="AG39" s="55"/>
      <c r="AH39" s="54"/>
      <c r="AI39" s="55"/>
      <c r="AJ39" s="54"/>
      <c r="AK39" s="55"/>
      <c r="AL39" s="54"/>
      <c r="AM39" s="55"/>
      <c r="AN39" s="54"/>
      <c r="AO39" s="55"/>
      <c r="AP39" s="54"/>
      <c r="AQ39" s="55"/>
      <c r="AR39" s="54"/>
      <c r="AS39" s="55"/>
      <c r="AT39" s="54"/>
      <c r="AU39" s="55"/>
      <c r="AV39" s="54"/>
      <c r="AW39" s="55"/>
      <c r="AX39" s="54"/>
      <c r="AY39" s="55"/>
      <c r="AZ39" s="54"/>
      <c r="BA39" s="55"/>
      <c r="BB39" s="54"/>
      <c r="BC39" s="55"/>
      <c r="BD39" s="54"/>
      <c r="BE39" s="55"/>
      <c r="BF39" s="54"/>
      <c r="BG39" s="55"/>
      <c r="BH39" s="54"/>
      <c r="BI39" s="55"/>
      <c r="BJ39" s="54"/>
      <c r="BK39" s="55"/>
      <c r="BL39" s="54"/>
      <c r="BM39" s="55"/>
      <c r="BN39" s="54"/>
      <c r="BO39" s="55"/>
      <c r="BP39" s="54"/>
      <c r="BQ39" s="55"/>
      <c r="BR39" s="54"/>
      <c r="BS39" s="55"/>
      <c r="BT39" s="54"/>
      <c r="BU39" s="55"/>
      <c r="BV39" s="54"/>
      <c r="BW39" s="55"/>
      <c r="BX39" s="54"/>
      <c r="BY39" s="55"/>
      <c r="BZ39" s="54"/>
      <c r="CA39" s="55"/>
      <c r="CB39" s="54"/>
      <c r="CC39" s="55"/>
      <c r="CD39" s="54"/>
      <c r="CE39" s="55"/>
      <c r="CF39" s="54"/>
      <c r="CG39" s="55"/>
      <c r="CH39" s="54"/>
      <c r="CI39" s="55"/>
      <c r="CJ39" s="54"/>
      <c r="CK39" s="55"/>
      <c r="CL39" s="54"/>
      <c r="CM39" s="55"/>
      <c r="CN39" s="54"/>
      <c r="CO39" s="55"/>
      <c r="CP39" s="54"/>
      <c r="CQ39" s="55"/>
      <c r="CR39" s="54"/>
      <c r="CS39" s="55"/>
      <c r="CT39" s="54"/>
      <c r="CU39" s="55"/>
      <c r="CV39" s="54"/>
      <c r="CW39" s="55"/>
      <c r="CX39" s="54"/>
      <c r="CY39" s="55"/>
      <c r="CZ39" s="54"/>
      <c r="DA39" s="55"/>
      <c r="DB39" s="54"/>
      <c r="DC39" s="55"/>
      <c r="DD39" s="54"/>
      <c r="DE39" s="55"/>
      <c r="DF39" s="54"/>
      <c r="DG39" s="55"/>
      <c r="DH39" s="54"/>
      <c r="DI39" s="55"/>
      <c r="DJ39" s="54"/>
      <c r="DK39" s="55"/>
      <c r="DL39" s="54"/>
      <c r="DM39" s="55"/>
      <c r="DN39" s="54"/>
      <c r="DO39" s="55"/>
      <c r="DP39" s="54"/>
      <c r="DQ39" s="55"/>
      <c r="DR39" s="54"/>
      <c r="DS39" s="55"/>
      <c r="DT39" s="54"/>
      <c r="DU39" s="55"/>
      <c r="DV39" s="63">
        <f t="shared" si="0"/>
        <v>0</v>
      </c>
      <c r="DW39" s="63">
        <f t="shared" si="1"/>
        <v>0</v>
      </c>
      <c r="DX39" s="64" t="str">
        <f t="shared" si="2"/>
        <v>Bravo!!!</v>
      </c>
      <c r="DY39" s="243"/>
      <c r="DZ39" s="243"/>
      <c r="EA39" s="243"/>
    </row>
    <row r="40" spans="1:131" x14ac:dyDescent="0.4">
      <c r="A40" s="27">
        <v>31</v>
      </c>
      <c r="B40" s="28"/>
      <c r="C40" s="28"/>
      <c r="D40" s="171"/>
      <c r="E40" s="29"/>
      <c r="F40" s="54"/>
      <c r="G40" s="55"/>
      <c r="H40" s="54"/>
      <c r="I40" s="55"/>
      <c r="J40" s="56"/>
      <c r="K40" s="55"/>
      <c r="L40" s="54"/>
      <c r="M40" s="55"/>
      <c r="N40" s="54"/>
      <c r="O40" s="55"/>
      <c r="P40" s="54"/>
      <c r="Q40" s="55"/>
      <c r="R40" s="54"/>
      <c r="S40" s="55"/>
      <c r="T40" s="54"/>
      <c r="U40" s="55"/>
      <c r="V40" s="54"/>
      <c r="W40" s="55"/>
      <c r="X40" s="54"/>
      <c r="Y40" s="55"/>
      <c r="Z40" s="54"/>
      <c r="AA40" s="55"/>
      <c r="AB40" s="54"/>
      <c r="AC40" s="55"/>
      <c r="AD40" s="54"/>
      <c r="AE40" s="55"/>
      <c r="AF40" s="54"/>
      <c r="AG40" s="55"/>
      <c r="AH40" s="54"/>
      <c r="AI40" s="55"/>
      <c r="AJ40" s="54"/>
      <c r="AK40" s="55"/>
      <c r="AL40" s="54"/>
      <c r="AM40" s="55"/>
      <c r="AN40" s="54"/>
      <c r="AO40" s="55"/>
      <c r="AP40" s="54"/>
      <c r="AQ40" s="55"/>
      <c r="AR40" s="54"/>
      <c r="AS40" s="55"/>
      <c r="AT40" s="54"/>
      <c r="AU40" s="55"/>
      <c r="AV40" s="54"/>
      <c r="AW40" s="55"/>
      <c r="AX40" s="54"/>
      <c r="AY40" s="55"/>
      <c r="AZ40" s="54"/>
      <c r="BA40" s="55"/>
      <c r="BB40" s="54"/>
      <c r="BC40" s="55"/>
      <c r="BD40" s="54"/>
      <c r="BE40" s="55"/>
      <c r="BF40" s="54"/>
      <c r="BG40" s="55"/>
      <c r="BH40" s="54"/>
      <c r="BI40" s="55"/>
      <c r="BJ40" s="54"/>
      <c r="BK40" s="55"/>
      <c r="BL40" s="54"/>
      <c r="BM40" s="55"/>
      <c r="BN40" s="54"/>
      <c r="BO40" s="55"/>
      <c r="BP40" s="54"/>
      <c r="BQ40" s="55"/>
      <c r="BR40" s="54"/>
      <c r="BS40" s="55"/>
      <c r="BT40" s="54"/>
      <c r="BU40" s="55"/>
      <c r="BV40" s="54"/>
      <c r="BW40" s="55"/>
      <c r="BX40" s="54"/>
      <c r="BY40" s="55"/>
      <c r="BZ40" s="54"/>
      <c r="CA40" s="55"/>
      <c r="CB40" s="54"/>
      <c r="CC40" s="55"/>
      <c r="CD40" s="54"/>
      <c r="CE40" s="55"/>
      <c r="CF40" s="54"/>
      <c r="CG40" s="55"/>
      <c r="CH40" s="54"/>
      <c r="CI40" s="55"/>
      <c r="CJ40" s="54"/>
      <c r="CK40" s="55"/>
      <c r="CL40" s="54"/>
      <c r="CM40" s="55"/>
      <c r="CN40" s="54"/>
      <c r="CO40" s="55"/>
      <c r="CP40" s="54"/>
      <c r="CQ40" s="55"/>
      <c r="CR40" s="54"/>
      <c r="CS40" s="55"/>
      <c r="CT40" s="54"/>
      <c r="CU40" s="55"/>
      <c r="CV40" s="54"/>
      <c r="CW40" s="55"/>
      <c r="CX40" s="54"/>
      <c r="CY40" s="55"/>
      <c r="CZ40" s="54"/>
      <c r="DA40" s="55"/>
      <c r="DB40" s="54"/>
      <c r="DC40" s="55"/>
      <c r="DD40" s="54"/>
      <c r="DE40" s="55"/>
      <c r="DF40" s="54"/>
      <c r="DG40" s="55"/>
      <c r="DH40" s="54"/>
      <c r="DI40" s="55"/>
      <c r="DJ40" s="54"/>
      <c r="DK40" s="55"/>
      <c r="DL40" s="54"/>
      <c r="DM40" s="55"/>
      <c r="DN40" s="54"/>
      <c r="DO40" s="55"/>
      <c r="DP40" s="54"/>
      <c r="DQ40" s="55"/>
      <c r="DR40" s="54"/>
      <c r="DS40" s="55"/>
      <c r="DT40" s="54"/>
      <c r="DU40" s="55"/>
      <c r="DV40" s="63">
        <f t="shared" si="0"/>
        <v>0</v>
      </c>
      <c r="DW40" s="63">
        <f t="shared" si="1"/>
        <v>0</v>
      </c>
      <c r="DX40" s="64" t="str">
        <f t="shared" si="2"/>
        <v>Bravo!!!</v>
      </c>
      <c r="DY40" s="243"/>
      <c r="DZ40" s="243"/>
      <c r="EA40" s="243"/>
    </row>
    <row r="41" spans="1:131" x14ac:dyDescent="0.4">
      <c r="A41" s="27">
        <v>32</v>
      </c>
      <c r="B41" s="28"/>
      <c r="C41" s="28"/>
      <c r="D41" s="171"/>
      <c r="E41" s="29"/>
      <c r="F41" s="54"/>
      <c r="G41" s="55"/>
      <c r="H41" s="54"/>
      <c r="I41" s="55"/>
      <c r="J41" s="56"/>
      <c r="K41" s="55"/>
      <c r="L41" s="54"/>
      <c r="M41" s="55"/>
      <c r="N41" s="54"/>
      <c r="O41" s="55"/>
      <c r="P41" s="54"/>
      <c r="Q41" s="55"/>
      <c r="R41" s="54"/>
      <c r="S41" s="55"/>
      <c r="T41" s="54"/>
      <c r="U41" s="55"/>
      <c r="V41" s="54"/>
      <c r="W41" s="55"/>
      <c r="X41" s="54"/>
      <c r="Y41" s="55"/>
      <c r="Z41" s="54"/>
      <c r="AA41" s="55"/>
      <c r="AB41" s="54"/>
      <c r="AC41" s="55"/>
      <c r="AD41" s="54"/>
      <c r="AE41" s="55"/>
      <c r="AF41" s="54"/>
      <c r="AG41" s="55"/>
      <c r="AH41" s="54"/>
      <c r="AI41" s="55"/>
      <c r="AJ41" s="54"/>
      <c r="AK41" s="55"/>
      <c r="AL41" s="54"/>
      <c r="AM41" s="55"/>
      <c r="AN41" s="54"/>
      <c r="AO41" s="55"/>
      <c r="AP41" s="54"/>
      <c r="AQ41" s="55"/>
      <c r="AR41" s="54"/>
      <c r="AS41" s="55"/>
      <c r="AT41" s="54"/>
      <c r="AU41" s="55"/>
      <c r="AV41" s="54"/>
      <c r="AW41" s="55"/>
      <c r="AX41" s="54"/>
      <c r="AY41" s="55"/>
      <c r="AZ41" s="54"/>
      <c r="BA41" s="55"/>
      <c r="BB41" s="54"/>
      <c r="BC41" s="55"/>
      <c r="BD41" s="54"/>
      <c r="BE41" s="55"/>
      <c r="BF41" s="54"/>
      <c r="BG41" s="55"/>
      <c r="BH41" s="54"/>
      <c r="BI41" s="55"/>
      <c r="BJ41" s="54"/>
      <c r="BK41" s="55"/>
      <c r="BL41" s="54"/>
      <c r="BM41" s="55"/>
      <c r="BN41" s="54"/>
      <c r="BO41" s="55"/>
      <c r="BP41" s="54"/>
      <c r="BQ41" s="55"/>
      <c r="BR41" s="54"/>
      <c r="BS41" s="55"/>
      <c r="BT41" s="54"/>
      <c r="BU41" s="55"/>
      <c r="BV41" s="54"/>
      <c r="BW41" s="55"/>
      <c r="BX41" s="54"/>
      <c r="BY41" s="55"/>
      <c r="BZ41" s="54"/>
      <c r="CA41" s="55"/>
      <c r="CB41" s="54"/>
      <c r="CC41" s="55"/>
      <c r="CD41" s="54"/>
      <c r="CE41" s="55"/>
      <c r="CF41" s="54"/>
      <c r="CG41" s="55"/>
      <c r="CH41" s="54"/>
      <c r="CI41" s="55"/>
      <c r="CJ41" s="54"/>
      <c r="CK41" s="55"/>
      <c r="CL41" s="54"/>
      <c r="CM41" s="55"/>
      <c r="CN41" s="54"/>
      <c r="CO41" s="55"/>
      <c r="CP41" s="54"/>
      <c r="CQ41" s="55"/>
      <c r="CR41" s="54"/>
      <c r="CS41" s="55"/>
      <c r="CT41" s="54"/>
      <c r="CU41" s="55"/>
      <c r="CV41" s="54"/>
      <c r="CW41" s="55"/>
      <c r="CX41" s="54"/>
      <c r="CY41" s="55"/>
      <c r="CZ41" s="54"/>
      <c r="DA41" s="55"/>
      <c r="DB41" s="54"/>
      <c r="DC41" s="55"/>
      <c r="DD41" s="54"/>
      <c r="DE41" s="55"/>
      <c r="DF41" s="54"/>
      <c r="DG41" s="55"/>
      <c r="DH41" s="54"/>
      <c r="DI41" s="55"/>
      <c r="DJ41" s="54"/>
      <c r="DK41" s="55"/>
      <c r="DL41" s="54"/>
      <c r="DM41" s="55"/>
      <c r="DN41" s="54"/>
      <c r="DO41" s="55"/>
      <c r="DP41" s="54"/>
      <c r="DQ41" s="55"/>
      <c r="DR41" s="54"/>
      <c r="DS41" s="55"/>
      <c r="DT41" s="54"/>
      <c r="DU41" s="55"/>
      <c r="DV41" s="63">
        <f t="shared" si="0"/>
        <v>0</v>
      </c>
      <c r="DW41" s="63">
        <f t="shared" si="1"/>
        <v>0</v>
      </c>
      <c r="DX41" s="64" t="str">
        <f t="shared" si="2"/>
        <v>Bravo!!!</v>
      </c>
      <c r="DY41" s="243"/>
      <c r="DZ41" s="243"/>
      <c r="EA41" s="243"/>
    </row>
    <row r="42" spans="1:131" x14ac:dyDescent="0.4">
      <c r="A42" s="27">
        <v>33</v>
      </c>
      <c r="B42" s="28"/>
      <c r="C42" s="28"/>
      <c r="D42" s="171"/>
      <c r="E42" s="29"/>
      <c r="F42" s="54"/>
      <c r="G42" s="55"/>
      <c r="H42" s="54"/>
      <c r="I42" s="55"/>
      <c r="J42" s="56"/>
      <c r="K42" s="55"/>
      <c r="L42" s="54"/>
      <c r="M42" s="55"/>
      <c r="N42" s="54"/>
      <c r="O42" s="55"/>
      <c r="P42" s="54"/>
      <c r="Q42" s="55"/>
      <c r="R42" s="54"/>
      <c r="S42" s="55"/>
      <c r="T42" s="54"/>
      <c r="U42" s="55"/>
      <c r="V42" s="54"/>
      <c r="W42" s="55"/>
      <c r="X42" s="54"/>
      <c r="Y42" s="55"/>
      <c r="Z42" s="54"/>
      <c r="AA42" s="55"/>
      <c r="AB42" s="54"/>
      <c r="AC42" s="55"/>
      <c r="AD42" s="54"/>
      <c r="AE42" s="55"/>
      <c r="AF42" s="54"/>
      <c r="AG42" s="55"/>
      <c r="AH42" s="54"/>
      <c r="AI42" s="55"/>
      <c r="AJ42" s="54"/>
      <c r="AK42" s="55"/>
      <c r="AL42" s="54"/>
      <c r="AM42" s="55"/>
      <c r="AN42" s="54"/>
      <c r="AO42" s="55"/>
      <c r="AP42" s="54"/>
      <c r="AQ42" s="55"/>
      <c r="AR42" s="54"/>
      <c r="AS42" s="55"/>
      <c r="AT42" s="54"/>
      <c r="AU42" s="55"/>
      <c r="AV42" s="54"/>
      <c r="AW42" s="55"/>
      <c r="AX42" s="54"/>
      <c r="AY42" s="55"/>
      <c r="AZ42" s="54"/>
      <c r="BA42" s="55"/>
      <c r="BB42" s="54"/>
      <c r="BC42" s="55"/>
      <c r="BD42" s="54"/>
      <c r="BE42" s="55"/>
      <c r="BF42" s="54"/>
      <c r="BG42" s="55"/>
      <c r="BH42" s="54"/>
      <c r="BI42" s="55"/>
      <c r="BJ42" s="54"/>
      <c r="BK42" s="55"/>
      <c r="BL42" s="54"/>
      <c r="BM42" s="55"/>
      <c r="BN42" s="54"/>
      <c r="BO42" s="55"/>
      <c r="BP42" s="54"/>
      <c r="BQ42" s="55"/>
      <c r="BR42" s="54"/>
      <c r="BS42" s="55"/>
      <c r="BT42" s="54"/>
      <c r="BU42" s="55"/>
      <c r="BV42" s="54"/>
      <c r="BW42" s="55"/>
      <c r="BX42" s="54"/>
      <c r="BY42" s="55"/>
      <c r="BZ42" s="54"/>
      <c r="CA42" s="55"/>
      <c r="CB42" s="54"/>
      <c r="CC42" s="55"/>
      <c r="CD42" s="54"/>
      <c r="CE42" s="55"/>
      <c r="CF42" s="54"/>
      <c r="CG42" s="55"/>
      <c r="CH42" s="54"/>
      <c r="CI42" s="55"/>
      <c r="CJ42" s="54"/>
      <c r="CK42" s="55"/>
      <c r="CL42" s="54"/>
      <c r="CM42" s="55"/>
      <c r="CN42" s="54"/>
      <c r="CO42" s="55"/>
      <c r="CP42" s="54"/>
      <c r="CQ42" s="55"/>
      <c r="CR42" s="54"/>
      <c r="CS42" s="55"/>
      <c r="CT42" s="54"/>
      <c r="CU42" s="55"/>
      <c r="CV42" s="54"/>
      <c r="CW42" s="55"/>
      <c r="CX42" s="54"/>
      <c r="CY42" s="55"/>
      <c r="CZ42" s="54"/>
      <c r="DA42" s="55"/>
      <c r="DB42" s="54"/>
      <c r="DC42" s="55"/>
      <c r="DD42" s="54"/>
      <c r="DE42" s="55"/>
      <c r="DF42" s="54"/>
      <c r="DG42" s="55"/>
      <c r="DH42" s="54"/>
      <c r="DI42" s="55"/>
      <c r="DJ42" s="54"/>
      <c r="DK42" s="55"/>
      <c r="DL42" s="54"/>
      <c r="DM42" s="55"/>
      <c r="DN42" s="54"/>
      <c r="DO42" s="55"/>
      <c r="DP42" s="54"/>
      <c r="DQ42" s="55"/>
      <c r="DR42" s="54"/>
      <c r="DS42" s="55"/>
      <c r="DT42" s="54"/>
      <c r="DU42" s="55"/>
      <c r="DV42" s="63">
        <f t="shared" ref="DV42:DV59" si="3">F42+H42+J42+L42+N42++P42+R42+T42+V42+X42+Z42+AB42+AD42+AF42+AH42+AJ42+AL42+AN42+AP42+AR42+AT42+AV42+AX42+AZ42+BB42+BD42+BH42+BF42+BL42+BN42+BR42+BT42+BV42+BX42+CB42+CD42+CF42+CH42+CJ42+CL42+CN42+CP42+CR42+CT42+CV42+CX42+CZ42+DB42+DD42++DH42+DJ42+DL42+DN42+DP42+DR42+DT42+BZ42+BP42+DF42+BJ42</f>
        <v>0</v>
      </c>
      <c r="DW42" s="63">
        <f t="shared" ref="DW42:DW59" si="4">G42+I42+K42+M42+O42+Q42+S42+U42+W42+Y42+AA42+AC42+AE42+AG42+AI42+AK42+AM42+AO42+AQ42+AS42+AU42+AW42+AY42+BA42+BC42+BE42+BI42+BM42+BO42+BQ42+BS42+BU42+BW42+BY42+CA42+CC42+CE42+CG42+CI42+CK42+CM42+CO42++CQ42+CS42+CU42+CW42+CY42+DA42+DC42+DE42+DG42+DI42+DK42+DM42+DO42+DQ42+DS42+DU42+BG42+BK42</f>
        <v>0</v>
      </c>
      <c r="DX42" s="64" t="str">
        <f t="shared" si="2"/>
        <v>Bravo!!!</v>
      </c>
      <c r="DY42" s="243"/>
      <c r="DZ42" s="243"/>
      <c r="EA42" s="243"/>
    </row>
    <row r="43" spans="1:131" x14ac:dyDescent="0.4">
      <c r="A43" s="27">
        <v>34</v>
      </c>
      <c r="B43" s="28"/>
      <c r="C43" s="28"/>
      <c r="D43" s="171"/>
      <c r="E43" s="29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4"/>
      <c r="S43" s="55"/>
      <c r="T43" s="54"/>
      <c r="U43" s="55"/>
      <c r="V43" s="54"/>
      <c r="W43" s="55"/>
      <c r="X43" s="54"/>
      <c r="Y43" s="55"/>
      <c r="Z43" s="54"/>
      <c r="AA43" s="55"/>
      <c r="AB43" s="54"/>
      <c r="AC43" s="55"/>
      <c r="AD43" s="54"/>
      <c r="AE43" s="55"/>
      <c r="AF43" s="54"/>
      <c r="AG43" s="55"/>
      <c r="AH43" s="54"/>
      <c r="AI43" s="55"/>
      <c r="AJ43" s="54"/>
      <c r="AK43" s="55"/>
      <c r="AL43" s="54"/>
      <c r="AM43" s="55"/>
      <c r="AN43" s="54"/>
      <c r="AO43" s="55"/>
      <c r="AP43" s="54"/>
      <c r="AQ43" s="55"/>
      <c r="AR43" s="54"/>
      <c r="AS43" s="55"/>
      <c r="AT43" s="54"/>
      <c r="AU43" s="55"/>
      <c r="AV43" s="54"/>
      <c r="AW43" s="55"/>
      <c r="AX43" s="54"/>
      <c r="AY43" s="55"/>
      <c r="AZ43" s="54"/>
      <c r="BA43" s="55"/>
      <c r="BB43" s="54"/>
      <c r="BC43" s="55"/>
      <c r="BD43" s="54"/>
      <c r="BE43" s="55"/>
      <c r="BF43" s="54"/>
      <c r="BG43" s="55"/>
      <c r="BH43" s="54"/>
      <c r="BI43" s="55"/>
      <c r="BJ43" s="54"/>
      <c r="BK43" s="55"/>
      <c r="BL43" s="54"/>
      <c r="BM43" s="55"/>
      <c r="BN43" s="54"/>
      <c r="BO43" s="55"/>
      <c r="BP43" s="54"/>
      <c r="BQ43" s="55"/>
      <c r="BR43" s="54"/>
      <c r="BS43" s="55"/>
      <c r="BT43" s="54"/>
      <c r="BU43" s="55"/>
      <c r="BV43" s="54"/>
      <c r="BW43" s="55"/>
      <c r="BX43" s="54"/>
      <c r="BY43" s="55"/>
      <c r="BZ43" s="54"/>
      <c r="CA43" s="55"/>
      <c r="CB43" s="54"/>
      <c r="CC43" s="55"/>
      <c r="CD43" s="54"/>
      <c r="CE43" s="55"/>
      <c r="CF43" s="54"/>
      <c r="CG43" s="55"/>
      <c r="CH43" s="54"/>
      <c r="CI43" s="55"/>
      <c r="CJ43" s="54"/>
      <c r="CK43" s="55"/>
      <c r="CL43" s="54"/>
      <c r="CM43" s="55"/>
      <c r="CN43" s="54"/>
      <c r="CO43" s="55"/>
      <c r="CP43" s="54"/>
      <c r="CQ43" s="55"/>
      <c r="CR43" s="54"/>
      <c r="CS43" s="55"/>
      <c r="CT43" s="54"/>
      <c r="CU43" s="55"/>
      <c r="CV43" s="54"/>
      <c r="CW43" s="55"/>
      <c r="CX43" s="54"/>
      <c r="CY43" s="55"/>
      <c r="CZ43" s="54"/>
      <c r="DA43" s="55"/>
      <c r="DB43" s="54"/>
      <c r="DC43" s="55"/>
      <c r="DD43" s="54"/>
      <c r="DE43" s="55"/>
      <c r="DF43" s="54"/>
      <c r="DG43" s="55"/>
      <c r="DH43" s="54"/>
      <c r="DI43" s="55"/>
      <c r="DJ43" s="54"/>
      <c r="DK43" s="55"/>
      <c r="DL43" s="54"/>
      <c r="DM43" s="55"/>
      <c r="DN43" s="54"/>
      <c r="DO43" s="55"/>
      <c r="DP43" s="54"/>
      <c r="DQ43" s="55"/>
      <c r="DR43" s="54"/>
      <c r="DS43" s="55"/>
      <c r="DT43" s="54"/>
      <c r="DU43" s="55"/>
      <c r="DV43" s="63">
        <f t="shared" si="3"/>
        <v>0</v>
      </c>
      <c r="DW43" s="63">
        <f t="shared" si="4"/>
        <v>0</v>
      </c>
      <c r="DX43" s="64" t="str">
        <f t="shared" si="2"/>
        <v>Bravo!!!</v>
      </c>
      <c r="DY43" s="243"/>
      <c r="DZ43" s="243"/>
      <c r="EA43" s="243"/>
    </row>
    <row r="44" spans="1:131" x14ac:dyDescent="0.4">
      <c r="A44" s="27">
        <v>35</v>
      </c>
      <c r="B44" s="28"/>
      <c r="C44" s="28"/>
      <c r="D44" s="171"/>
      <c r="E44" s="29"/>
      <c r="F44" s="54"/>
      <c r="G44" s="55"/>
      <c r="H44" s="54"/>
      <c r="I44" s="55"/>
      <c r="J44" s="56"/>
      <c r="K44" s="55"/>
      <c r="L44" s="54"/>
      <c r="M44" s="55"/>
      <c r="N44" s="54"/>
      <c r="O44" s="55"/>
      <c r="P44" s="54"/>
      <c r="Q44" s="55"/>
      <c r="R44" s="54"/>
      <c r="S44" s="55"/>
      <c r="T44" s="54"/>
      <c r="U44" s="55"/>
      <c r="V44" s="54"/>
      <c r="W44" s="55"/>
      <c r="X44" s="54"/>
      <c r="Y44" s="55"/>
      <c r="Z44" s="54"/>
      <c r="AA44" s="55"/>
      <c r="AB44" s="54"/>
      <c r="AC44" s="55"/>
      <c r="AD44" s="54"/>
      <c r="AE44" s="55"/>
      <c r="AF44" s="54"/>
      <c r="AG44" s="55"/>
      <c r="AH44" s="54"/>
      <c r="AI44" s="55"/>
      <c r="AJ44" s="54"/>
      <c r="AK44" s="55"/>
      <c r="AL44" s="54"/>
      <c r="AM44" s="55"/>
      <c r="AN44" s="54"/>
      <c r="AO44" s="55"/>
      <c r="AP44" s="54"/>
      <c r="AQ44" s="55"/>
      <c r="AR44" s="54"/>
      <c r="AS44" s="55"/>
      <c r="AT44" s="54"/>
      <c r="AU44" s="55"/>
      <c r="AV44" s="54"/>
      <c r="AW44" s="55"/>
      <c r="AX44" s="54"/>
      <c r="AY44" s="55"/>
      <c r="AZ44" s="54"/>
      <c r="BA44" s="55"/>
      <c r="BB44" s="54"/>
      <c r="BC44" s="55"/>
      <c r="BD44" s="54"/>
      <c r="BE44" s="55"/>
      <c r="BF44" s="54"/>
      <c r="BG44" s="55"/>
      <c r="BH44" s="54"/>
      <c r="BI44" s="55"/>
      <c r="BJ44" s="54"/>
      <c r="BK44" s="55"/>
      <c r="BL44" s="54"/>
      <c r="BM44" s="55"/>
      <c r="BN44" s="54"/>
      <c r="BO44" s="55"/>
      <c r="BP44" s="54"/>
      <c r="BQ44" s="55"/>
      <c r="BR44" s="54"/>
      <c r="BS44" s="55"/>
      <c r="BT44" s="54"/>
      <c r="BU44" s="55"/>
      <c r="BV44" s="54"/>
      <c r="BW44" s="55"/>
      <c r="BX44" s="54"/>
      <c r="BY44" s="55"/>
      <c r="BZ44" s="54"/>
      <c r="CA44" s="55"/>
      <c r="CB44" s="54"/>
      <c r="CC44" s="55"/>
      <c r="CD44" s="54"/>
      <c r="CE44" s="55"/>
      <c r="CF44" s="54"/>
      <c r="CG44" s="55"/>
      <c r="CH44" s="54"/>
      <c r="CI44" s="55"/>
      <c r="CJ44" s="54"/>
      <c r="CK44" s="55"/>
      <c r="CL44" s="54"/>
      <c r="CM44" s="55"/>
      <c r="CN44" s="54"/>
      <c r="CO44" s="55"/>
      <c r="CP44" s="54"/>
      <c r="CQ44" s="55"/>
      <c r="CR44" s="54"/>
      <c r="CS44" s="55"/>
      <c r="CT44" s="54"/>
      <c r="CU44" s="55"/>
      <c r="CV44" s="54"/>
      <c r="CW44" s="55"/>
      <c r="CX44" s="54"/>
      <c r="CY44" s="55"/>
      <c r="CZ44" s="54"/>
      <c r="DA44" s="55"/>
      <c r="DB44" s="54"/>
      <c r="DC44" s="55"/>
      <c r="DD44" s="54"/>
      <c r="DE44" s="55"/>
      <c r="DF44" s="54"/>
      <c r="DG44" s="55"/>
      <c r="DH44" s="54"/>
      <c r="DI44" s="55"/>
      <c r="DJ44" s="54"/>
      <c r="DK44" s="55"/>
      <c r="DL44" s="54"/>
      <c r="DM44" s="55"/>
      <c r="DN44" s="54"/>
      <c r="DO44" s="55"/>
      <c r="DP44" s="54"/>
      <c r="DQ44" s="55"/>
      <c r="DR44" s="54"/>
      <c r="DS44" s="55"/>
      <c r="DT44" s="54"/>
      <c r="DU44" s="55"/>
      <c r="DV44" s="63">
        <f t="shared" si="3"/>
        <v>0</v>
      </c>
      <c r="DW44" s="63">
        <f t="shared" si="4"/>
        <v>0</v>
      </c>
      <c r="DX44" s="64" t="str">
        <f t="shared" si="2"/>
        <v>Bravo!!!</v>
      </c>
      <c r="DY44" s="243"/>
      <c r="DZ44" s="243"/>
      <c r="EA44" s="243"/>
    </row>
    <row r="45" spans="1:131" x14ac:dyDescent="0.4">
      <c r="A45" s="27">
        <v>36</v>
      </c>
      <c r="B45" s="28"/>
      <c r="C45" s="28"/>
      <c r="D45" s="171"/>
      <c r="E45" s="29"/>
      <c r="F45" s="54"/>
      <c r="G45" s="55"/>
      <c r="H45" s="54"/>
      <c r="I45" s="55"/>
      <c r="J45" s="56"/>
      <c r="K45" s="55"/>
      <c r="L45" s="54"/>
      <c r="M45" s="55"/>
      <c r="N45" s="54"/>
      <c r="O45" s="55"/>
      <c r="P45" s="54"/>
      <c r="Q45" s="55"/>
      <c r="R45" s="54"/>
      <c r="S45" s="55"/>
      <c r="T45" s="54"/>
      <c r="U45" s="55"/>
      <c r="V45" s="54"/>
      <c r="W45" s="55"/>
      <c r="X45" s="54"/>
      <c r="Y45" s="55"/>
      <c r="Z45" s="54"/>
      <c r="AA45" s="55"/>
      <c r="AB45" s="54"/>
      <c r="AC45" s="55"/>
      <c r="AD45" s="54"/>
      <c r="AE45" s="55"/>
      <c r="AF45" s="54"/>
      <c r="AG45" s="55"/>
      <c r="AH45" s="54"/>
      <c r="AI45" s="55"/>
      <c r="AJ45" s="54"/>
      <c r="AK45" s="55"/>
      <c r="AL45" s="54"/>
      <c r="AM45" s="55"/>
      <c r="AN45" s="54"/>
      <c r="AO45" s="55"/>
      <c r="AP45" s="54"/>
      <c r="AQ45" s="55"/>
      <c r="AR45" s="54"/>
      <c r="AS45" s="55"/>
      <c r="AT45" s="54"/>
      <c r="AU45" s="55"/>
      <c r="AV45" s="54"/>
      <c r="AW45" s="55"/>
      <c r="AX45" s="54"/>
      <c r="AY45" s="55"/>
      <c r="AZ45" s="54"/>
      <c r="BA45" s="55"/>
      <c r="BB45" s="54"/>
      <c r="BC45" s="55"/>
      <c r="BD45" s="54"/>
      <c r="BE45" s="55"/>
      <c r="BF45" s="54"/>
      <c r="BG45" s="55"/>
      <c r="BH45" s="54"/>
      <c r="BI45" s="55"/>
      <c r="BJ45" s="54"/>
      <c r="BK45" s="55"/>
      <c r="BL45" s="54"/>
      <c r="BM45" s="55"/>
      <c r="BN45" s="54"/>
      <c r="BO45" s="55"/>
      <c r="BP45" s="54"/>
      <c r="BQ45" s="55"/>
      <c r="BR45" s="54"/>
      <c r="BS45" s="55"/>
      <c r="BT45" s="54"/>
      <c r="BU45" s="55"/>
      <c r="BV45" s="54"/>
      <c r="BW45" s="55"/>
      <c r="BX45" s="54"/>
      <c r="BY45" s="55"/>
      <c r="BZ45" s="54"/>
      <c r="CA45" s="55"/>
      <c r="CB45" s="54"/>
      <c r="CC45" s="55"/>
      <c r="CD45" s="54"/>
      <c r="CE45" s="55"/>
      <c r="CF45" s="54"/>
      <c r="CG45" s="55"/>
      <c r="CH45" s="54"/>
      <c r="CI45" s="55"/>
      <c r="CJ45" s="54"/>
      <c r="CK45" s="55"/>
      <c r="CL45" s="54"/>
      <c r="CM45" s="55"/>
      <c r="CN45" s="54"/>
      <c r="CO45" s="55"/>
      <c r="CP45" s="54"/>
      <c r="CQ45" s="55"/>
      <c r="CR45" s="54"/>
      <c r="CS45" s="55"/>
      <c r="CT45" s="54"/>
      <c r="CU45" s="55"/>
      <c r="CV45" s="54"/>
      <c r="CW45" s="55"/>
      <c r="CX45" s="54"/>
      <c r="CY45" s="55"/>
      <c r="CZ45" s="54"/>
      <c r="DA45" s="55"/>
      <c r="DB45" s="54"/>
      <c r="DC45" s="55"/>
      <c r="DD45" s="54"/>
      <c r="DE45" s="55"/>
      <c r="DF45" s="54"/>
      <c r="DG45" s="55"/>
      <c r="DH45" s="54"/>
      <c r="DI45" s="55"/>
      <c r="DJ45" s="54"/>
      <c r="DK45" s="55"/>
      <c r="DL45" s="54"/>
      <c r="DM45" s="55"/>
      <c r="DN45" s="54"/>
      <c r="DO45" s="55"/>
      <c r="DP45" s="54"/>
      <c r="DQ45" s="55"/>
      <c r="DR45" s="54"/>
      <c r="DS45" s="55"/>
      <c r="DT45" s="54"/>
      <c r="DU45" s="55"/>
      <c r="DV45" s="63">
        <f t="shared" si="3"/>
        <v>0</v>
      </c>
      <c r="DW45" s="63">
        <f t="shared" si="4"/>
        <v>0</v>
      </c>
      <c r="DX45" s="64" t="str">
        <f t="shared" si="2"/>
        <v>Bravo!!!</v>
      </c>
      <c r="DY45" s="243"/>
      <c r="DZ45" s="243"/>
      <c r="EA45" s="243"/>
    </row>
    <row r="46" spans="1:131" x14ac:dyDescent="0.4">
      <c r="A46" s="27">
        <v>37</v>
      </c>
      <c r="B46" s="28"/>
      <c r="C46" s="28"/>
      <c r="D46" s="171"/>
      <c r="E46" s="29"/>
      <c r="F46" s="54"/>
      <c r="G46" s="55"/>
      <c r="H46" s="54"/>
      <c r="I46" s="55"/>
      <c r="J46" s="56"/>
      <c r="K46" s="55"/>
      <c r="L46" s="54"/>
      <c r="M46" s="55"/>
      <c r="N46" s="54"/>
      <c r="O46" s="55"/>
      <c r="P46" s="54"/>
      <c r="Q46" s="55"/>
      <c r="R46" s="54"/>
      <c r="S46" s="55"/>
      <c r="T46" s="54"/>
      <c r="U46" s="55"/>
      <c r="V46" s="54"/>
      <c r="W46" s="55"/>
      <c r="X46" s="54"/>
      <c r="Y46" s="55"/>
      <c r="Z46" s="54"/>
      <c r="AA46" s="55"/>
      <c r="AB46" s="54"/>
      <c r="AC46" s="55"/>
      <c r="AD46" s="54"/>
      <c r="AE46" s="55"/>
      <c r="AF46" s="54"/>
      <c r="AG46" s="55"/>
      <c r="AH46" s="54"/>
      <c r="AI46" s="55"/>
      <c r="AJ46" s="54"/>
      <c r="AK46" s="55"/>
      <c r="AL46" s="54"/>
      <c r="AM46" s="55"/>
      <c r="AN46" s="54"/>
      <c r="AO46" s="55"/>
      <c r="AP46" s="54"/>
      <c r="AQ46" s="55"/>
      <c r="AR46" s="54"/>
      <c r="AS46" s="55"/>
      <c r="AT46" s="54"/>
      <c r="AU46" s="55"/>
      <c r="AV46" s="54"/>
      <c r="AW46" s="55"/>
      <c r="AX46" s="54"/>
      <c r="AY46" s="55"/>
      <c r="AZ46" s="54"/>
      <c r="BA46" s="55"/>
      <c r="BB46" s="54"/>
      <c r="BC46" s="55"/>
      <c r="BD46" s="54"/>
      <c r="BE46" s="55"/>
      <c r="BF46" s="54"/>
      <c r="BG46" s="55"/>
      <c r="BH46" s="54"/>
      <c r="BI46" s="55"/>
      <c r="BJ46" s="54"/>
      <c r="BK46" s="55"/>
      <c r="BL46" s="54"/>
      <c r="BM46" s="55"/>
      <c r="BN46" s="54"/>
      <c r="BO46" s="55"/>
      <c r="BP46" s="54"/>
      <c r="BQ46" s="55"/>
      <c r="BR46" s="54"/>
      <c r="BS46" s="55"/>
      <c r="BT46" s="54"/>
      <c r="BU46" s="55"/>
      <c r="BV46" s="54"/>
      <c r="BW46" s="55"/>
      <c r="BX46" s="54"/>
      <c r="BY46" s="55"/>
      <c r="BZ46" s="54"/>
      <c r="CA46" s="55"/>
      <c r="CB46" s="54"/>
      <c r="CC46" s="55"/>
      <c r="CD46" s="54"/>
      <c r="CE46" s="55"/>
      <c r="CF46" s="54"/>
      <c r="CG46" s="55"/>
      <c r="CH46" s="54"/>
      <c r="CI46" s="55"/>
      <c r="CJ46" s="54"/>
      <c r="CK46" s="55"/>
      <c r="CL46" s="54"/>
      <c r="CM46" s="55"/>
      <c r="CN46" s="54"/>
      <c r="CO46" s="55"/>
      <c r="CP46" s="54"/>
      <c r="CQ46" s="55"/>
      <c r="CR46" s="54"/>
      <c r="CS46" s="55"/>
      <c r="CT46" s="54"/>
      <c r="CU46" s="55"/>
      <c r="CV46" s="54"/>
      <c r="CW46" s="55"/>
      <c r="CX46" s="54"/>
      <c r="CY46" s="55"/>
      <c r="CZ46" s="54"/>
      <c r="DA46" s="55"/>
      <c r="DB46" s="54"/>
      <c r="DC46" s="55"/>
      <c r="DD46" s="54"/>
      <c r="DE46" s="55"/>
      <c r="DF46" s="54"/>
      <c r="DG46" s="55"/>
      <c r="DH46" s="54"/>
      <c r="DI46" s="55"/>
      <c r="DJ46" s="54"/>
      <c r="DK46" s="55"/>
      <c r="DL46" s="54"/>
      <c r="DM46" s="55"/>
      <c r="DN46" s="54"/>
      <c r="DO46" s="55"/>
      <c r="DP46" s="54"/>
      <c r="DQ46" s="55"/>
      <c r="DR46" s="54"/>
      <c r="DS46" s="55"/>
      <c r="DT46" s="54"/>
      <c r="DU46" s="55"/>
      <c r="DV46" s="63">
        <f t="shared" si="3"/>
        <v>0</v>
      </c>
      <c r="DW46" s="63">
        <f t="shared" si="4"/>
        <v>0</v>
      </c>
      <c r="DX46" s="64" t="str">
        <f t="shared" si="2"/>
        <v>Bravo!!!</v>
      </c>
      <c r="DY46" s="243"/>
      <c r="DZ46" s="243"/>
      <c r="EA46" s="243"/>
    </row>
    <row r="47" spans="1:131" x14ac:dyDescent="0.4">
      <c r="A47" s="27">
        <v>38</v>
      </c>
      <c r="B47" s="28"/>
      <c r="C47" s="28"/>
      <c r="D47" s="171"/>
      <c r="E47" s="29"/>
      <c r="F47" s="54"/>
      <c r="G47" s="55"/>
      <c r="H47" s="54"/>
      <c r="I47" s="55"/>
      <c r="J47" s="56"/>
      <c r="K47" s="55"/>
      <c r="L47" s="54"/>
      <c r="M47" s="55"/>
      <c r="N47" s="54"/>
      <c r="O47" s="55"/>
      <c r="P47" s="54"/>
      <c r="Q47" s="55"/>
      <c r="R47" s="54"/>
      <c r="S47" s="55"/>
      <c r="T47" s="54"/>
      <c r="U47" s="55"/>
      <c r="V47" s="54"/>
      <c r="W47" s="55"/>
      <c r="X47" s="54"/>
      <c r="Y47" s="55"/>
      <c r="Z47" s="54"/>
      <c r="AA47" s="55"/>
      <c r="AB47" s="54"/>
      <c r="AC47" s="55"/>
      <c r="AD47" s="54"/>
      <c r="AE47" s="55"/>
      <c r="AF47" s="54"/>
      <c r="AG47" s="55"/>
      <c r="AH47" s="54"/>
      <c r="AI47" s="55"/>
      <c r="AJ47" s="54"/>
      <c r="AK47" s="55"/>
      <c r="AL47" s="54"/>
      <c r="AM47" s="55"/>
      <c r="AN47" s="54"/>
      <c r="AO47" s="55"/>
      <c r="AP47" s="54"/>
      <c r="AQ47" s="55"/>
      <c r="AR47" s="54"/>
      <c r="AS47" s="55"/>
      <c r="AT47" s="54"/>
      <c r="AU47" s="55"/>
      <c r="AV47" s="54"/>
      <c r="AW47" s="55"/>
      <c r="AX47" s="54"/>
      <c r="AY47" s="55"/>
      <c r="AZ47" s="54"/>
      <c r="BA47" s="55"/>
      <c r="BB47" s="54"/>
      <c r="BC47" s="55"/>
      <c r="BD47" s="54"/>
      <c r="BE47" s="55"/>
      <c r="BF47" s="54"/>
      <c r="BG47" s="55"/>
      <c r="BH47" s="54"/>
      <c r="BI47" s="55"/>
      <c r="BJ47" s="54"/>
      <c r="BK47" s="55"/>
      <c r="BL47" s="54"/>
      <c r="BM47" s="55"/>
      <c r="BN47" s="54"/>
      <c r="BO47" s="55"/>
      <c r="BP47" s="54"/>
      <c r="BQ47" s="55"/>
      <c r="BR47" s="54"/>
      <c r="BS47" s="55"/>
      <c r="BT47" s="54"/>
      <c r="BU47" s="55"/>
      <c r="BV47" s="54"/>
      <c r="BW47" s="55"/>
      <c r="BX47" s="54"/>
      <c r="BY47" s="55"/>
      <c r="BZ47" s="54"/>
      <c r="CA47" s="55"/>
      <c r="CB47" s="54"/>
      <c r="CC47" s="55"/>
      <c r="CD47" s="54"/>
      <c r="CE47" s="55"/>
      <c r="CF47" s="54"/>
      <c r="CG47" s="55"/>
      <c r="CH47" s="54"/>
      <c r="CI47" s="55"/>
      <c r="CJ47" s="54"/>
      <c r="CK47" s="55"/>
      <c r="CL47" s="54"/>
      <c r="CM47" s="55"/>
      <c r="CN47" s="54"/>
      <c r="CO47" s="55"/>
      <c r="CP47" s="54"/>
      <c r="CQ47" s="55"/>
      <c r="CR47" s="54"/>
      <c r="CS47" s="55"/>
      <c r="CT47" s="54"/>
      <c r="CU47" s="55"/>
      <c r="CV47" s="54"/>
      <c r="CW47" s="55"/>
      <c r="CX47" s="54"/>
      <c r="CY47" s="55"/>
      <c r="CZ47" s="54"/>
      <c r="DA47" s="55"/>
      <c r="DB47" s="54"/>
      <c r="DC47" s="55"/>
      <c r="DD47" s="54"/>
      <c r="DE47" s="55"/>
      <c r="DF47" s="54"/>
      <c r="DG47" s="55"/>
      <c r="DH47" s="54"/>
      <c r="DI47" s="55"/>
      <c r="DJ47" s="54"/>
      <c r="DK47" s="55"/>
      <c r="DL47" s="54"/>
      <c r="DM47" s="55"/>
      <c r="DN47" s="54"/>
      <c r="DO47" s="55"/>
      <c r="DP47" s="54"/>
      <c r="DQ47" s="55"/>
      <c r="DR47" s="54"/>
      <c r="DS47" s="55"/>
      <c r="DT47" s="54"/>
      <c r="DU47" s="55"/>
      <c r="DV47" s="63">
        <f t="shared" si="3"/>
        <v>0</v>
      </c>
      <c r="DW47" s="63">
        <f t="shared" si="4"/>
        <v>0</v>
      </c>
      <c r="DX47" s="64" t="str">
        <f t="shared" si="2"/>
        <v>Bravo!!!</v>
      </c>
      <c r="DY47" s="243"/>
      <c r="DZ47" s="243"/>
      <c r="EA47" s="243"/>
    </row>
    <row r="48" spans="1:131" x14ac:dyDescent="0.4">
      <c r="A48" s="27">
        <v>39</v>
      </c>
      <c r="B48" s="28"/>
      <c r="C48" s="28"/>
      <c r="D48" s="171"/>
      <c r="E48" s="29"/>
      <c r="F48" s="54"/>
      <c r="G48" s="55"/>
      <c r="H48" s="54"/>
      <c r="I48" s="55"/>
      <c r="J48" s="56"/>
      <c r="K48" s="55"/>
      <c r="L48" s="54"/>
      <c r="M48" s="55"/>
      <c r="N48" s="54"/>
      <c r="O48" s="55"/>
      <c r="P48" s="54"/>
      <c r="Q48" s="55"/>
      <c r="R48" s="54"/>
      <c r="S48" s="55"/>
      <c r="T48" s="54"/>
      <c r="U48" s="55"/>
      <c r="V48" s="54"/>
      <c r="W48" s="55"/>
      <c r="X48" s="54"/>
      <c r="Y48" s="55"/>
      <c r="Z48" s="54"/>
      <c r="AA48" s="55"/>
      <c r="AB48" s="54"/>
      <c r="AC48" s="55"/>
      <c r="AD48" s="54"/>
      <c r="AE48" s="55"/>
      <c r="AF48" s="54"/>
      <c r="AG48" s="55"/>
      <c r="AH48" s="54"/>
      <c r="AI48" s="55"/>
      <c r="AJ48" s="54"/>
      <c r="AK48" s="55"/>
      <c r="AL48" s="54"/>
      <c r="AM48" s="55"/>
      <c r="AN48" s="54"/>
      <c r="AO48" s="55"/>
      <c r="AP48" s="54"/>
      <c r="AQ48" s="55"/>
      <c r="AR48" s="54"/>
      <c r="AS48" s="55"/>
      <c r="AT48" s="54"/>
      <c r="AU48" s="55"/>
      <c r="AV48" s="54"/>
      <c r="AW48" s="55"/>
      <c r="AX48" s="54"/>
      <c r="AY48" s="55"/>
      <c r="AZ48" s="54"/>
      <c r="BA48" s="55"/>
      <c r="BB48" s="54"/>
      <c r="BC48" s="55"/>
      <c r="BD48" s="54"/>
      <c r="BE48" s="55"/>
      <c r="BF48" s="54"/>
      <c r="BG48" s="55"/>
      <c r="BH48" s="54"/>
      <c r="BI48" s="55"/>
      <c r="BJ48" s="54"/>
      <c r="BK48" s="55"/>
      <c r="BL48" s="54"/>
      <c r="BM48" s="55"/>
      <c r="BN48" s="54"/>
      <c r="BO48" s="55"/>
      <c r="BP48" s="54"/>
      <c r="BQ48" s="55"/>
      <c r="BR48" s="54"/>
      <c r="BS48" s="55"/>
      <c r="BT48" s="54"/>
      <c r="BU48" s="55"/>
      <c r="BV48" s="54"/>
      <c r="BW48" s="55"/>
      <c r="BX48" s="54"/>
      <c r="BY48" s="55"/>
      <c r="BZ48" s="54"/>
      <c r="CA48" s="55"/>
      <c r="CB48" s="54"/>
      <c r="CC48" s="55"/>
      <c r="CD48" s="54"/>
      <c r="CE48" s="55"/>
      <c r="CF48" s="54"/>
      <c r="CG48" s="55"/>
      <c r="CH48" s="54"/>
      <c r="CI48" s="55"/>
      <c r="CJ48" s="54"/>
      <c r="CK48" s="55"/>
      <c r="CL48" s="54"/>
      <c r="CM48" s="55"/>
      <c r="CN48" s="54"/>
      <c r="CO48" s="55"/>
      <c r="CP48" s="54"/>
      <c r="CQ48" s="55"/>
      <c r="CR48" s="54"/>
      <c r="CS48" s="55"/>
      <c r="CT48" s="54"/>
      <c r="CU48" s="55"/>
      <c r="CV48" s="54"/>
      <c r="CW48" s="55"/>
      <c r="CX48" s="54"/>
      <c r="CY48" s="55"/>
      <c r="CZ48" s="54"/>
      <c r="DA48" s="55"/>
      <c r="DB48" s="54"/>
      <c r="DC48" s="55"/>
      <c r="DD48" s="54"/>
      <c r="DE48" s="55"/>
      <c r="DF48" s="54"/>
      <c r="DG48" s="55"/>
      <c r="DH48" s="54"/>
      <c r="DI48" s="55"/>
      <c r="DJ48" s="54"/>
      <c r="DK48" s="55"/>
      <c r="DL48" s="54"/>
      <c r="DM48" s="55"/>
      <c r="DN48" s="54"/>
      <c r="DO48" s="55"/>
      <c r="DP48" s="54"/>
      <c r="DQ48" s="55"/>
      <c r="DR48" s="54"/>
      <c r="DS48" s="55"/>
      <c r="DT48" s="54"/>
      <c r="DU48" s="55"/>
      <c r="DV48" s="63">
        <f t="shared" si="3"/>
        <v>0</v>
      </c>
      <c r="DW48" s="63">
        <f t="shared" si="4"/>
        <v>0</v>
      </c>
      <c r="DX48" s="64" t="str">
        <f t="shared" si="2"/>
        <v>Bravo!!!</v>
      </c>
      <c r="DY48" s="243"/>
      <c r="DZ48" s="243"/>
      <c r="EA48" s="243"/>
    </row>
    <row r="49" spans="1:131" x14ac:dyDescent="0.4">
      <c r="A49" s="27">
        <v>40</v>
      </c>
      <c r="B49" s="28"/>
      <c r="C49" s="28"/>
      <c r="D49" s="171"/>
      <c r="E49" s="29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4"/>
      <c r="S49" s="55"/>
      <c r="T49" s="54"/>
      <c r="U49" s="55"/>
      <c r="V49" s="54"/>
      <c r="W49" s="55"/>
      <c r="X49" s="54"/>
      <c r="Y49" s="55"/>
      <c r="Z49" s="54"/>
      <c r="AA49" s="55"/>
      <c r="AB49" s="54"/>
      <c r="AC49" s="55"/>
      <c r="AD49" s="54"/>
      <c r="AE49" s="55"/>
      <c r="AF49" s="54"/>
      <c r="AG49" s="55"/>
      <c r="AH49" s="54"/>
      <c r="AI49" s="55"/>
      <c r="AJ49" s="54"/>
      <c r="AK49" s="55"/>
      <c r="AL49" s="54"/>
      <c r="AM49" s="55"/>
      <c r="AN49" s="54"/>
      <c r="AO49" s="55"/>
      <c r="AP49" s="54"/>
      <c r="AQ49" s="55"/>
      <c r="AR49" s="54"/>
      <c r="AS49" s="55"/>
      <c r="AT49" s="54"/>
      <c r="AU49" s="55"/>
      <c r="AV49" s="54"/>
      <c r="AW49" s="55"/>
      <c r="AX49" s="54"/>
      <c r="AY49" s="55"/>
      <c r="AZ49" s="54"/>
      <c r="BA49" s="55"/>
      <c r="BB49" s="54"/>
      <c r="BC49" s="55"/>
      <c r="BD49" s="54"/>
      <c r="BE49" s="55"/>
      <c r="BF49" s="54"/>
      <c r="BG49" s="55"/>
      <c r="BH49" s="54"/>
      <c r="BI49" s="55"/>
      <c r="BJ49" s="54"/>
      <c r="BK49" s="55"/>
      <c r="BL49" s="54"/>
      <c r="BM49" s="55"/>
      <c r="BN49" s="54"/>
      <c r="BO49" s="55"/>
      <c r="BP49" s="54"/>
      <c r="BQ49" s="55"/>
      <c r="BR49" s="54"/>
      <c r="BS49" s="55"/>
      <c r="BT49" s="54"/>
      <c r="BU49" s="55"/>
      <c r="BV49" s="54"/>
      <c r="BW49" s="55"/>
      <c r="BX49" s="54"/>
      <c r="BY49" s="55"/>
      <c r="BZ49" s="54"/>
      <c r="CA49" s="55"/>
      <c r="CB49" s="54"/>
      <c r="CC49" s="55"/>
      <c r="CD49" s="54"/>
      <c r="CE49" s="55"/>
      <c r="CF49" s="54"/>
      <c r="CG49" s="55"/>
      <c r="CH49" s="54"/>
      <c r="CI49" s="55"/>
      <c r="CJ49" s="54"/>
      <c r="CK49" s="55"/>
      <c r="CL49" s="54"/>
      <c r="CM49" s="55"/>
      <c r="CN49" s="54"/>
      <c r="CO49" s="55"/>
      <c r="CP49" s="54"/>
      <c r="CQ49" s="55"/>
      <c r="CR49" s="54"/>
      <c r="CS49" s="55"/>
      <c r="CT49" s="54"/>
      <c r="CU49" s="55"/>
      <c r="CV49" s="54"/>
      <c r="CW49" s="55"/>
      <c r="CX49" s="54"/>
      <c r="CY49" s="55"/>
      <c r="CZ49" s="54"/>
      <c r="DA49" s="55"/>
      <c r="DB49" s="54"/>
      <c r="DC49" s="55"/>
      <c r="DD49" s="54"/>
      <c r="DE49" s="55"/>
      <c r="DF49" s="54"/>
      <c r="DG49" s="55"/>
      <c r="DH49" s="54"/>
      <c r="DI49" s="55"/>
      <c r="DJ49" s="54"/>
      <c r="DK49" s="55"/>
      <c r="DL49" s="54"/>
      <c r="DM49" s="55"/>
      <c r="DN49" s="54"/>
      <c r="DO49" s="55"/>
      <c r="DP49" s="54"/>
      <c r="DQ49" s="55"/>
      <c r="DR49" s="54"/>
      <c r="DS49" s="55"/>
      <c r="DT49" s="54"/>
      <c r="DU49" s="55"/>
      <c r="DV49" s="63">
        <f t="shared" si="3"/>
        <v>0</v>
      </c>
      <c r="DW49" s="63">
        <f t="shared" si="4"/>
        <v>0</v>
      </c>
      <c r="DX49" s="64" t="str">
        <f t="shared" si="2"/>
        <v>Bravo!!!</v>
      </c>
      <c r="DY49" s="243"/>
      <c r="DZ49" s="243"/>
      <c r="EA49" s="243"/>
    </row>
    <row r="50" spans="1:131" x14ac:dyDescent="0.4">
      <c r="A50" s="27">
        <v>41</v>
      </c>
      <c r="B50" s="28"/>
      <c r="C50" s="28"/>
      <c r="D50" s="171"/>
      <c r="E50" s="29"/>
      <c r="F50" s="54"/>
      <c r="G50" s="55"/>
      <c r="H50" s="54"/>
      <c r="I50" s="55"/>
      <c r="J50" s="56"/>
      <c r="K50" s="55"/>
      <c r="L50" s="54"/>
      <c r="M50" s="55"/>
      <c r="N50" s="54"/>
      <c r="O50" s="55"/>
      <c r="P50" s="54"/>
      <c r="Q50" s="55"/>
      <c r="R50" s="54"/>
      <c r="S50" s="55"/>
      <c r="T50" s="54"/>
      <c r="U50" s="55"/>
      <c r="V50" s="54"/>
      <c r="W50" s="55"/>
      <c r="X50" s="54"/>
      <c r="Y50" s="55"/>
      <c r="Z50" s="54"/>
      <c r="AA50" s="55"/>
      <c r="AB50" s="54"/>
      <c r="AC50" s="55"/>
      <c r="AD50" s="54"/>
      <c r="AE50" s="55"/>
      <c r="AF50" s="54"/>
      <c r="AG50" s="55"/>
      <c r="AH50" s="54"/>
      <c r="AI50" s="55"/>
      <c r="AJ50" s="54"/>
      <c r="AK50" s="55"/>
      <c r="AL50" s="54"/>
      <c r="AM50" s="55"/>
      <c r="AN50" s="54"/>
      <c r="AO50" s="55"/>
      <c r="AP50" s="54"/>
      <c r="AQ50" s="55"/>
      <c r="AR50" s="54"/>
      <c r="AS50" s="55"/>
      <c r="AT50" s="54"/>
      <c r="AU50" s="55"/>
      <c r="AV50" s="54"/>
      <c r="AW50" s="55"/>
      <c r="AX50" s="54"/>
      <c r="AY50" s="55"/>
      <c r="AZ50" s="54"/>
      <c r="BA50" s="55"/>
      <c r="BB50" s="54"/>
      <c r="BC50" s="55"/>
      <c r="BD50" s="54"/>
      <c r="BE50" s="55"/>
      <c r="BF50" s="54"/>
      <c r="BG50" s="55"/>
      <c r="BH50" s="54"/>
      <c r="BI50" s="55"/>
      <c r="BJ50" s="54"/>
      <c r="BK50" s="55"/>
      <c r="BL50" s="54"/>
      <c r="BM50" s="55"/>
      <c r="BN50" s="54"/>
      <c r="BO50" s="55"/>
      <c r="BP50" s="54"/>
      <c r="BQ50" s="55"/>
      <c r="BR50" s="54"/>
      <c r="BS50" s="55"/>
      <c r="BT50" s="54"/>
      <c r="BU50" s="55"/>
      <c r="BV50" s="54"/>
      <c r="BW50" s="55"/>
      <c r="BX50" s="54"/>
      <c r="BY50" s="55"/>
      <c r="BZ50" s="54"/>
      <c r="CA50" s="55"/>
      <c r="CB50" s="54"/>
      <c r="CC50" s="55"/>
      <c r="CD50" s="54"/>
      <c r="CE50" s="55"/>
      <c r="CF50" s="54"/>
      <c r="CG50" s="55"/>
      <c r="CH50" s="54"/>
      <c r="CI50" s="55"/>
      <c r="CJ50" s="54"/>
      <c r="CK50" s="55"/>
      <c r="CL50" s="54"/>
      <c r="CM50" s="55"/>
      <c r="CN50" s="54"/>
      <c r="CO50" s="55"/>
      <c r="CP50" s="54"/>
      <c r="CQ50" s="55"/>
      <c r="CR50" s="54"/>
      <c r="CS50" s="55"/>
      <c r="CT50" s="54"/>
      <c r="CU50" s="55"/>
      <c r="CV50" s="54"/>
      <c r="CW50" s="55"/>
      <c r="CX50" s="54"/>
      <c r="CY50" s="55"/>
      <c r="CZ50" s="54"/>
      <c r="DA50" s="55"/>
      <c r="DB50" s="54"/>
      <c r="DC50" s="55"/>
      <c r="DD50" s="54"/>
      <c r="DE50" s="55"/>
      <c r="DF50" s="54"/>
      <c r="DG50" s="55"/>
      <c r="DH50" s="54"/>
      <c r="DI50" s="55"/>
      <c r="DJ50" s="54"/>
      <c r="DK50" s="55"/>
      <c r="DL50" s="54"/>
      <c r="DM50" s="55"/>
      <c r="DN50" s="54"/>
      <c r="DO50" s="55"/>
      <c r="DP50" s="54"/>
      <c r="DQ50" s="55"/>
      <c r="DR50" s="54"/>
      <c r="DS50" s="55"/>
      <c r="DT50" s="54"/>
      <c r="DU50" s="55"/>
      <c r="DV50" s="63">
        <f t="shared" si="3"/>
        <v>0</v>
      </c>
      <c r="DW50" s="63">
        <f t="shared" si="4"/>
        <v>0</v>
      </c>
      <c r="DX50" s="64" t="str">
        <f t="shared" si="2"/>
        <v>Bravo!!!</v>
      </c>
      <c r="DY50" s="243"/>
      <c r="DZ50" s="243"/>
      <c r="EA50" s="243"/>
    </row>
    <row r="51" spans="1:131" x14ac:dyDescent="0.4">
      <c r="A51" s="27">
        <v>42</v>
      </c>
      <c r="B51" s="28"/>
      <c r="C51" s="28"/>
      <c r="D51" s="171"/>
      <c r="E51" s="29"/>
      <c r="F51" s="54"/>
      <c r="G51" s="55"/>
      <c r="H51" s="54"/>
      <c r="I51" s="55"/>
      <c r="J51" s="56"/>
      <c r="K51" s="55"/>
      <c r="L51" s="54"/>
      <c r="M51" s="55"/>
      <c r="N51" s="54"/>
      <c r="O51" s="55"/>
      <c r="P51" s="54"/>
      <c r="Q51" s="55"/>
      <c r="R51" s="54"/>
      <c r="S51" s="55"/>
      <c r="T51" s="54"/>
      <c r="U51" s="55"/>
      <c r="V51" s="54"/>
      <c r="W51" s="55"/>
      <c r="X51" s="54"/>
      <c r="Y51" s="55"/>
      <c r="Z51" s="54"/>
      <c r="AA51" s="55"/>
      <c r="AB51" s="54"/>
      <c r="AC51" s="55"/>
      <c r="AD51" s="54"/>
      <c r="AE51" s="55"/>
      <c r="AF51" s="54"/>
      <c r="AG51" s="55"/>
      <c r="AH51" s="54"/>
      <c r="AI51" s="55"/>
      <c r="AJ51" s="54"/>
      <c r="AK51" s="55"/>
      <c r="AL51" s="54"/>
      <c r="AM51" s="55"/>
      <c r="AN51" s="54"/>
      <c r="AO51" s="55"/>
      <c r="AP51" s="54"/>
      <c r="AQ51" s="55"/>
      <c r="AR51" s="54"/>
      <c r="AS51" s="55"/>
      <c r="AT51" s="54"/>
      <c r="AU51" s="55"/>
      <c r="AV51" s="54"/>
      <c r="AW51" s="55"/>
      <c r="AX51" s="54"/>
      <c r="AY51" s="55"/>
      <c r="AZ51" s="54"/>
      <c r="BA51" s="55"/>
      <c r="BB51" s="54"/>
      <c r="BC51" s="55"/>
      <c r="BD51" s="54"/>
      <c r="BE51" s="55"/>
      <c r="BF51" s="54"/>
      <c r="BG51" s="55"/>
      <c r="BH51" s="54"/>
      <c r="BI51" s="55"/>
      <c r="BJ51" s="54"/>
      <c r="BK51" s="55"/>
      <c r="BL51" s="54"/>
      <c r="BM51" s="55"/>
      <c r="BN51" s="54"/>
      <c r="BO51" s="55"/>
      <c r="BP51" s="54"/>
      <c r="BQ51" s="55"/>
      <c r="BR51" s="54"/>
      <c r="BS51" s="55"/>
      <c r="BT51" s="54"/>
      <c r="BU51" s="55"/>
      <c r="BV51" s="54"/>
      <c r="BW51" s="55"/>
      <c r="BX51" s="54"/>
      <c r="BY51" s="55"/>
      <c r="BZ51" s="54"/>
      <c r="CA51" s="55"/>
      <c r="CB51" s="54"/>
      <c r="CC51" s="55"/>
      <c r="CD51" s="54"/>
      <c r="CE51" s="55"/>
      <c r="CF51" s="54"/>
      <c r="CG51" s="55"/>
      <c r="CH51" s="54"/>
      <c r="CI51" s="55"/>
      <c r="CJ51" s="54"/>
      <c r="CK51" s="55"/>
      <c r="CL51" s="54"/>
      <c r="CM51" s="55"/>
      <c r="CN51" s="54"/>
      <c r="CO51" s="55"/>
      <c r="CP51" s="54"/>
      <c r="CQ51" s="55"/>
      <c r="CR51" s="54"/>
      <c r="CS51" s="55"/>
      <c r="CT51" s="54"/>
      <c r="CU51" s="55"/>
      <c r="CV51" s="54"/>
      <c r="CW51" s="55"/>
      <c r="CX51" s="54"/>
      <c r="CY51" s="55"/>
      <c r="CZ51" s="54"/>
      <c r="DA51" s="55"/>
      <c r="DB51" s="54"/>
      <c r="DC51" s="55"/>
      <c r="DD51" s="54"/>
      <c r="DE51" s="55"/>
      <c r="DF51" s="54"/>
      <c r="DG51" s="55"/>
      <c r="DH51" s="54"/>
      <c r="DI51" s="55"/>
      <c r="DJ51" s="54"/>
      <c r="DK51" s="55"/>
      <c r="DL51" s="54"/>
      <c r="DM51" s="55"/>
      <c r="DN51" s="54"/>
      <c r="DO51" s="55"/>
      <c r="DP51" s="54"/>
      <c r="DQ51" s="55"/>
      <c r="DR51" s="54"/>
      <c r="DS51" s="55"/>
      <c r="DT51" s="54"/>
      <c r="DU51" s="55"/>
      <c r="DV51" s="63">
        <f t="shared" si="3"/>
        <v>0</v>
      </c>
      <c r="DW51" s="63">
        <f t="shared" si="4"/>
        <v>0</v>
      </c>
      <c r="DX51" s="64" t="str">
        <f t="shared" si="2"/>
        <v>Bravo!!!</v>
      </c>
      <c r="DY51" s="243"/>
      <c r="DZ51" s="243"/>
      <c r="EA51" s="243"/>
    </row>
    <row r="52" spans="1:131" x14ac:dyDescent="0.4">
      <c r="A52" s="27">
        <v>43</v>
      </c>
      <c r="B52" s="28"/>
      <c r="C52" s="28"/>
      <c r="D52" s="171"/>
      <c r="E52" s="29"/>
      <c r="F52" s="54"/>
      <c r="G52" s="55"/>
      <c r="H52" s="54"/>
      <c r="I52" s="55"/>
      <c r="J52" s="56"/>
      <c r="K52" s="55"/>
      <c r="L52" s="54"/>
      <c r="M52" s="55"/>
      <c r="N52" s="54"/>
      <c r="O52" s="55"/>
      <c r="P52" s="54"/>
      <c r="Q52" s="55"/>
      <c r="R52" s="54"/>
      <c r="S52" s="55"/>
      <c r="T52" s="54"/>
      <c r="U52" s="55"/>
      <c r="V52" s="54"/>
      <c r="W52" s="55"/>
      <c r="X52" s="54"/>
      <c r="Y52" s="55"/>
      <c r="Z52" s="54"/>
      <c r="AA52" s="55"/>
      <c r="AB52" s="54"/>
      <c r="AC52" s="55"/>
      <c r="AD52" s="54"/>
      <c r="AE52" s="55"/>
      <c r="AF52" s="54"/>
      <c r="AG52" s="55"/>
      <c r="AH52" s="54"/>
      <c r="AI52" s="55"/>
      <c r="AJ52" s="54"/>
      <c r="AK52" s="55"/>
      <c r="AL52" s="54"/>
      <c r="AM52" s="55"/>
      <c r="AN52" s="54"/>
      <c r="AO52" s="55"/>
      <c r="AP52" s="54"/>
      <c r="AQ52" s="55"/>
      <c r="AR52" s="54"/>
      <c r="AS52" s="55"/>
      <c r="AT52" s="54"/>
      <c r="AU52" s="55"/>
      <c r="AV52" s="54"/>
      <c r="AW52" s="55"/>
      <c r="AX52" s="54"/>
      <c r="AY52" s="55"/>
      <c r="AZ52" s="54"/>
      <c r="BA52" s="55"/>
      <c r="BB52" s="54"/>
      <c r="BC52" s="55"/>
      <c r="BD52" s="54"/>
      <c r="BE52" s="55"/>
      <c r="BF52" s="54"/>
      <c r="BG52" s="55"/>
      <c r="BH52" s="54"/>
      <c r="BI52" s="55"/>
      <c r="BJ52" s="54"/>
      <c r="BK52" s="55"/>
      <c r="BL52" s="54"/>
      <c r="BM52" s="55"/>
      <c r="BN52" s="54"/>
      <c r="BO52" s="55"/>
      <c r="BP52" s="54"/>
      <c r="BQ52" s="55"/>
      <c r="BR52" s="54"/>
      <c r="BS52" s="55"/>
      <c r="BT52" s="54"/>
      <c r="BU52" s="55"/>
      <c r="BV52" s="54"/>
      <c r="BW52" s="55"/>
      <c r="BX52" s="54"/>
      <c r="BY52" s="55"/>
      <c r="BZ52" s="54"/>
      <c r="CA52" s="55"/>
      <c r="CB52" s="54"/>
      <c r="CC52" s="55"/>
      <c r="CD52" s="54"/>
      <c r="CE52" s="55"/>
      <c r="CF52" s="54"/>
      <c r="CG52" s="55"/>
      <c r="CH52" s="54"/>
      <c r="CI52" s="55"/>
      <c r="CJ52" s="54"/>
      <c r="CK52" s="55"/>
      <c r="CL52" s="54"/>
      <c r="CM52" s="55"/>
      <c r="CN52" s="54"/>
      <c r="CO52" s="55"/>
      <c r="CP52" s="54"/>
      <c r="CQ52" s="55"/>
      <c r="CR52" s="54"/>
      <c r="CS52" s="55"/>
      <c r="CT52" s="54"/>
      <c r="CU52" s="55"/>
      <c r="CV52" s="54"/>
      <c r="CW52" s="55"/>
      <c r="CX52" s="54"/>
      <c r="CY52" s="55"/>
      <c r="CZ52" s="54"/>
      <c r="DA52" s="55"/>
      <c r="DB52" s="54"/>
      <c r="DC52" s="55"/>
      <c r="DD52" s="54"/>
      <c r="DE52" s="55"/>
      <c r="DF52" s="54"/>
      <c r="DG52" s="55"/>
      <c r="DH52" s="54"/>
      <c r="DI52" s="55"/>
      <c r="DJ52" s="54"/>
      <c r="DK52" s="55"/>
      <c r="DL52" s="54"/>
      <c r="DM52" s="55"/>
      <c r="DN52" s="54"/>
      <c r="DO52" s="55"/>
      <c r="DP52" s="54"/>
      <c r="DQ52" s="55"/>
      <c r="DR52" s="54"/>
      <c r="DS52" s="55"/>
      <c r="DT52" s="54"/>
      <c r="DU52" s="55"/>
      <c r="DV52" s="63">
        <f t="shared" si="3"/>
        <v>0</v>
      </c>
      <c r="DW52" s="63">
        <f t="shared" si="4"/>
        <v>0</v>
      </c>
      <c r="DX52" s="64" t="str">
        <f t="shared" si="2"/>
        <v>Bravo!!!</v>
      </c>
      <c r="DY52" s="243"/>
      <c r="DZ52" s="243"/>
      <c r="EA52" s="243"/>
    </row>
    <row r="53" spans="1:131" x14ac:dyDescent="0.4">
      <c r="A53" s="27">
        <v>44</v>
      </c>
      <c r="B53" s="28"/>
      <c r="C53" s="28"/>
      <c r="D53" s="171"/>
      <c r="E53" s="29"/>
      <c r="F53" s="54"/>
      <c r="G53" s="55"/>
      <c r="H53" s="54"/>
      <c r="I53" s="55"/>
      <c r="J53" s="56"/>
      <c r="K53" s="55"/>
      <c r="L53" s="54"/>
      <c r="M53" s="55"/>
      <c r="N53" s="54"/>
      <c r="O53" s="55"/>
      <c r="P53" s="54"/>
      <c r="Q53" s="55"/>
      <c r="R53" s="54"/>
      <c r="S53" s="55"/>
      <c r="T53" s="54"/>
      <c r="U53" s="55"/>
      <c r="V53" s="54"/>
      <c r="W53" s="55"/>
      <c r="X53" s="54"/>
      <c r="Y53" s="55"/>
      <c r="Z53" s="54"/>
      <c r="AA53" s="55"/>
      <c r="AB53" s="54"/>
      <c r="AC53" s="55"/>
      <c r="AD53" s="54"/>
      <c r="AE53" s="55"/>
      <c r="AF53" s="54"/>
      <c r="AG53" s="55"/>
      <c r="AH53" s="54"/>
      <c r="AI53" s="55"/>
      <c r="AJ53" s="54"/>
      <c r="AK53" s="55"/>
      <c r="AL53" s="54"/>
      <c r="AM53" s="55"/>
      <c r="AN53" s="54"/>
      <c r="AO53" s="55"/>
      <c r="AP53" s="54"/>
      <c r="AQ53" s="55"/>
      <c r="AR53" s="54"/>
      <c r="AS53" s="55"/>
      <c r="AT53" s="54"/>
      <c r="AU53" s="55"/>
      <c r="AV53" s="54"/>
      <c r="AW53" s="55"/>
      <c r="AX53" s="54"/>
      <c r="AY53" s="55"/>
      <c r="AZ53" s="54"/>
      <c r="BA53" s="55"/>
      <c r="BB53" s="54"/>
      <c r="BC53" s="55"/>
      <c r="BD53" s="54"/>
      <c r="BE53" s="55"/>
      <c r="BF53" s="54"/>
      <c r="BG53" s="55"/>
      <c r="BH53" s="54"/>
      <c r="BI53" s="55"/>
      <c r="BJ53" s="54"/>
      <c r="BK53" s="55"/>
      <c r="BL53" s="54"/>
      <c r="BM53" s="55"/>
      <c r="BN53" s="54"/>
      <c r="BO53" s="55"/>
      <c r="BP53" s="54"/>
      <c r="BQ53" s="55"/>
      <c r="BR53" s="54"/>
      <c r="BS53" s="55"/>
      <c r="BT53" s="54"/>
      <c r="BU53" s="55"/>
      <c r="BV53" s="54"/>
      <c r="BW53" s="55"/>
      <c r="BX53" s="54"/>
      <c r="BY53" s="55"/>
      <c r="BZ53" s="54"/>
      <c r="CA53" s="55"/>
      <c r="CB53" s="54"/>
      <c r="CC53" s="55"/>
      <c r="CD53" s="54"/>
      <c r="CE53" s="55"/>
      <c r="CF53" s="54"/>
      <c r="CG53" s="55"/>
      <c r="CH53" s="54"/>
      <c r="CI53" s="55"/>
      <c r="CJ53" s="54"/>
      <c r="CK53" s="55"/>
      <c r="CL53" s="54"/>
      <c r="CM53" s="55"/>
      <c r="CN53" s="54"/>
      <c r="CO53" s="55"/>
      <c r="CP53" s="54"/>
      <c r="CQ53" s="55"/>
      <c r="CR53" s="54"/>
      <c r="CS53" s="55"/>
      <c r="CT53" s="54"/>
      <c r="CU53" s="55"/>
      <c r="CV53" s="54"/>
      <c r="CW53" s="55"/>
      <c r="CX53" s="54"/>
      <c r="CY53" s="55"/>
      <c r="CZ53" s="54"/>
      <c r="DA53" s="55"/>
      <c r="DB53" s="54"/>
      <c r="DC53" s="55"/>
      <c r="DD53" s="54"/>
      <c r="DE53" s="55"/>
      <c r="DF53" s="54"/>
      <c r="DG53" s="55"/>
      <c r="DH53" s="54"/>
      <c r="DI53" s="55"/>
      <c r="DJ53" s="54"/>
      <c r="DK53" s="55"/>
      <c r="DL53" s="54"/>
      <c r="DM53" s="55"/>
      <c r="DN53" s="54"/>
      <c r="DO53" s="55"/>
      <c r="DP53" s="54"/>
      <c r="DQ53" s="55"/>
      <c r="DR53" s="54"/>
      <c r="DS53" s="55"/>
      <c r="DT53" s="54"/>
      <c r="DU53" s="55"/>
      <c r="DV53" s="63">
        <f t="shared" si="3"/>
        <v>0</v>
      </c>
      <c r="DW53" s="63">
        <f t="shared" si="4"/>
        <v>0</v>
      </c>
      <c r="DX53" s="64" t="str">
        <f t="shared" si="2"/>
        <v>Bravo!!!</v>
      </c>
      <c r="DY53" s="243"/>
      <c r="DZ53" s="243"/>
      <c r="EA53" s="243"/>
    </row>
    <row r="54" spans="1:131" x14ac:dyDescent="0.4">
      <c r="A54" s="27">
        <v>45</v>
      </c>
      <c r="B54" s="28"/>
      <c r="C54" s="28"/>
      <c r="D54" s="171"/>
      <c r="E54" s="29"/>
      <c r="F54" s="54"/>
      <c r="G54" s="55"/>
      <c r="H54" s="54"/>
      <c r="I54" s="55"/>
      <c r="J54" s="56"/>
      <c r="K54" s="55"/>
      <c r="L54" s="54"/>
      <c r="M54" s="55"/>
      <c r="N54" s="54"/>
      <c r="O54" s="55"/>
      <c r="P54" s="54"/>
      <c r="Q54" s="55"/>
      <c r="R54" s="54"/>
      <c r="S54" s="55"/>
      <c r="T54" s="54"/>
      <c r="U54" s="55"/>
      <c r="V54" s="54"/>
      <c r="W54" s="55"/>
      <c r="X54" s="54"/>
      <c r="Y54" s="55"/>
      <c r="Z54" s="54"/>
      <c r="AA54" s="55"/>
      <c r="AB54" s="54"/>
      <c r="AC54" s="55"/>
      <c r="AD54" s="54"/>
      <c r="AE54" s="55"/>
      <c r="AF54" s="54"/>
      <c r="AG54" s="55"/>
      <c r="AH54" s="54"/>
      <c r="AI54" s="55"/>
      <c r="AJ54" s="54"/>
      <c r="AK54" s="55"/>
      <c r="AL54" s="54"/>
      <c r="AM54" s="55"/>
      <c r="AN54" s="54"/>
      <c r="AO54" s="55"/>
      <c r="AP54" s="54"/>
      <c r="AQ54" s="55"/>
      <c r="AR54" s="54"/>
      <c r="AS54" s="55"/>
      <c r="AT54" s="54"/>
      <c r="AU54" s="55"/>
      <c r="AV54" s="54"/>
      <c r="AW54" s="55"/>
      <c r="AX54" s="54"/>
      <c r="AY54" s="55"/>
      <c r="AZ54" s="54"/>
      <c r="BA54" s="55"/>
      <c r="BB54" s="54"/>
      <c r="BC54" s="55"/>
      <c r="BD54" s="54"/>
      <c r="BE54" s="55"/>
      <c r="BF54" s="54"/>
      <c r="BG54" s="55"/>
      <c r="BH54" s="54"/>
      <c r="BI54" s="55"/>
      <c r="BJ54" s="54"/>
      <c r="BK54" s="55"/>
      <c r="BL54" s="54"/>
      <c r="BM54" s="55"/>
      <c r="BN54" s="54"/>
      <c r="BO54" s="55"/>
      <c r="BP54" s="54"/>
      <c r="BQ54" s="55"/>
      <c r="BR54" s="54"/>
      <c r="BS54" s="55"/>
      <c r="BT54" s="54"/>
      <c r="BU54" s="55"/>
      <c r="BV54" s="54"/>
      <c r="BW54" s="55"/>
      <c r="BX54" s="54"/>
      <c r="BY54" s="55"/>
      <c r="BZ54" s="54"/>
      <c r="CA54" s="55"/>
      <c r="CB54" s="54"/>
      <c r="CC54" s="55"/>
      <c r="CD54" s="54"/>
      <c r="CE54" s="55"/>
      <c r="CF54" s="54"/>
      <c r="CG54" s="55"/>
      <c r="CH54" s="54"/>
      <c r="CI54" s="55"/>
      <c r="CJ54" s="54"/>
      <c r="CK54" s="55"/>
      <c r="CL54" s="54"/>
      <c r="CM54" s="55"/>
      <c r="CN54" s="54"/>
      <c r="CO54" s="55"/>
      <c r="CP54" s="54"/>
      <c r="CQ54" s="55"/>
      <c r="CR54" s="54"/>
      <c r="CS54" s="55"/>
      <c r="CT54" s="54"/>
      <c r="CU54" s="55"/>
      <c r="CV54" s="54"/>
      <c r="CW54" s="55"/>
      <c r="CX54" s="54"/>
      <c r="CY54" s="55"/>
      <c r="CZ54" s="54"/>
      <c r="DA54" s="55"/>
      <c r="DB54" s="54"/>
      <c r="DC54" s="55"/>
      <c r="DD54" s="54"/>
      <c r="DE54" s="55"/>
      <c r="DF54" s="54"/>
      <c r="DG54" s="55"/>
      <c r="DH54" s="54"/>
      <c r="DI54" s="55"/>
      <c r="DJ54" s="54"/>
      <c r="DK54" s="55"/>
      <c r="DL54" s="54"/>
      <c r="DM54" s="55"/>
      <c r="DN54" s="54"/>
      <c r="DO54" s="55"/>
      <c r="DP54" s="54"/>
      <c r="DQ54" s="55"/>
      <c r="DR54" s="54"/>
      <c r="DS54" s="55"/>
      <c r="DT54" s="54"/>
      <c r="DU54" s="55"/>
      <c r="DV54" s="63">
        <f t="shared" si="3"/>
        <v>0</v>
      </c>
      <c r="DW54" s="63">
        <f t="shared" si="4"/>
        <v>0</v>
      </c>
      <c r="DX54" s="64" t="str">
        <f t="shared" si="2"/>
        <v>Bravo!!!</v>
      </c>
      <c r="DY54" s="243"/>
      <c r="DZ54" s="243"/>
      <c r="EA54" s="243"/>
    </row>
    <row r="55" spans="1:131" x14ac:dyDescent="0.4">
      <c r="A55" s="27">
        <v>46</v>
      </c>
      <c r="B55" s="28"/>
      <c r="C55" s="28"/>
      <c r="D55" s="171"/>
      <c r="E55" s="29"/>
      <c r="F55" s="54"/>
      <c r="G55" s="55"/>
      <c r="H55" s="54"/>
      <c r="I55" s="55"/>
      <c r="J55" s="56"/>
      <c r="K55" s="55"/>
      <c r="L55" s="54"/>
      <c r="M55" s="55"/>
      <c r="N55" s="54"/>
      <c r="O55" s="55"/>
      <c r="P55" s="54"/>
      <c r="Q55" s="55"/>
      <c r="R55" s="54"/>
      <c r="S55" s="55"/>
      <c r="T55" s="54"/>
      <c r="U55" s="55"/>
      <c r="V55" s="54"/>
      <c r="W55" s="55"/>
      <c r="X55" s="54"/>
      <c r="Y55" s="55"/>
      <c r="Z55" s="54"/>
      <c r="AA55" s="55"/>
      <c r="AB55" s="54"/>
      <c r="AC55" s="55"/>
      <c r="AD55" s="54"/>
      <c r="AE55" s="55"/>
      <c r="AF55" s="54"/>
      <c r="AG55" s="55"/>
      <c r="AH55" s="54"/>
      <c r="AI55" s="55"/>
      <c r="AJ55" s="54"/>
      <c r="AK55" s="55"/>
      <c r="AL55" s="54"/>
      <c r="AM55" s="55"/>
      <c r="AN55" s="54"/>
      <c r="AO55" s="55"/>
      <c r="AP55" s="54"/>
      <c r="AQ55" s="55"/>
      <c r="AR55" s="54"/>
      <c r="AS55" s="55"/>
      <c r="AT55" s="54"/>
      <c r="AU55" s="55"/>
      <c r="AV55" s="54"/>
      <c r="AW55" s="55"/>
      <c r="AX55" s="54"/>
      <c r="AY55" s="55"/>
      <c r="AZ55" s="54"/>
      <c r="BA55" s="55"/>
      <c r="BB55" s="54"/>
      <c r="BC55" s="55"/>
      <c r="BD55" s="54"/>
      <c r="BE55" s="55"/>
      <c r="BF55" s="54"/>
      <c r="BG55" s="55"/>
      <c r="BH55" s="54"/>
      <c r="BI55" s="55"/>
      <c r="BJ55" s="54"/>
      <c r="BK55" s="55"/>
      <c r="BL55" s="54"/>
      <c r="BM55" s="55"/>
      <c r="BN55" s="54"/>
      <c r="BO55" s="55"/>
      <c r="BP55" s="54"/>
      <c r="BQ55" s="55"/>
      <c r="BR55" s="54"/>
      <c r="BS55" s="55"/>
      <c r="BT55" s="54"/>
      <c r="BU55" s="55"/>
      <c r="BV55" s="54"/>
      <c r="BW55" s="55"/>
      <c r="BX55" s="54"/>
      <c r="BY55" s="55"/>
      <c r="BZ55" s="54"/>
      <c r="CA55" s="55"/>
      <c r="CB55" s="54"/>
      <c r="CC55" s="55"/>
      <c r="CD55" s="54"/>
      <c r="CE55" s="55"/>
      <c r="CF55" s="54"/>
      <c r="CG55" s="55"/>
      <c r="CH55" s="54"/>
      <c r="CI55" s="55"/>
      <c r="CJ55" s="54"/>
      <c r="CK55" s="55"/>
      <c r="CL55" s="54"/>
      <c r="CM55" s="55"/>
      <c r="CN55" s="54"/>
      <c r="CO55" s="55"/>
      <c r="CP55" s="54"/>
      <c r="CQ55" s="55"/>
      <c r="CR55" s="54"/>
      <c r="CS55" s="55"/>
      <c r="CT55" s="54"/>
      <c r="CU55" s="55"/>
      <c r="CV55" s="54"/>
      <c r="CW55" s="55"/>
      <c r="CX55" s="54"/>
      <c r="CY55" s="55"/>
      <c r="CZ55" s="54"/>
      <c r="DA55" s="55"/>
      <c r="DB55" s="54"/>
      <c r="DC55" s="55"/>
      <c r="DD55" s="54"/>
      <c r="DE55" s="55"/>
      <c r="DF55" s="54"/>
      <c r="DG55" s="55"/>
      <c r="DH55" s="54"/>
      <c r="DI55" s="55"/>
      <c r="DJ55" s="54"/>
      <c r="DK55" s="55"/>
      <c r="DL55" s="54"/>
      <c r="DM55" s="55"/>
      <c r="DN55" s="54"/>
      <c r="DO55" s="55"/>
      <c r="DP55" s="54"/>
      <c r="DQ55" s="55"/>
      <c r="DR55" s="54"/>
      <c r="DS55" s="55"/>
      <c r="DT55" s="54"/>
      <c r="DU55" s="55"/>
      <c r="DV55" s="63">
        <f t="shared" si="3"/>
        <v>0</v>
      </c>
      <c r="DW55" s="63">
        <f t="shared" si="4"/>
        <v>0</v>
      </c>
      <c r="DX55" s="64" t="str">
        <f t="shared" si="2"/>
        <v>Bravo!!!</v>
      </c>
      <c r="DY55" s="243"/>
      <c r="DZ55" s="243"/>
      <c r="EA55" s="243"/>
    </row>
    <row r="56" spans="1:131" x14ac:dyDescent="0.4">
      <c r="A56" s="27">
        <v>47</v>
      </c>
      <c r="B56" s="28"/>
      <c r="C56" s="28"/>
      <c r="D56" s="171"/>
      <c r="E56" s="29"/>
      <c r="F56" s="54"/>
      <c r="G56" s="55"/>
      <c r="H56" s="54"/>
      <c r="I56" s="55"/>
      <c r="J56" s="56"/>
      <c r="K56" s="55"/>
      <c r="L56" s="54"/>
      <c r="M56" s="55"/>
      <c r="N56" s="54"/>
      <c r="O56" s="55"/>
      <c r="P56" s="54"/>
      <c r="Q56" s="55"/>
      <c r="R56" s="54"/>
      <c r="S56" s="55"/>
      <c r="T56" s="54"/>
      <c r="U56" s="55"/>
      <c r="V56" s="54"/>
      <c r="W56" s="55"/>
      <c r="X56" s="54"/>
      <c r="Y56" s="55"/>
      <c r="Z56" s="54"/>
      <c r="AA56" s="55"/>
      <c r="AB56" s="54"/>
      <c r="AC56" s="55"/>
      <c r="AD56" s="54"/>
      <c r="AE56" s="55"/>
      <c r="AF56" s="54"/>
      <c r="AG56" s="55"/>
      <c r="AH56" s="54"/>
      <c r="AI56" s="55"/>
      <c r="AJ56" s="54"/>
      <c r="AK56" s="55"/>
      <c r="AL56" s="54"/>
      <c r="AM56" s="55"/>
      <c r="AN56" s="54"/>
      <c r="AO56" s="55"/>
      <c r="AP56" s="54"/>
      <c r="AQ56" s="55"/>
      <c r="AR56" s="54"/>
      <c r="AS56" s="55"/>
      <c r="AT56" s="54"/>
      <c r="AU56" s="55"/>
      <c r="AV56" s="54"/>
      <c r="AW56" s="55"/>
      <c r="AX56" s="54"/>
      <c r="AY56" s="55"/>
      <c r="AZ56" s="54"/>
      <c r="BA56" s="55"/>
      <c r="BB56" s="54"/>
      <c r="BC56" s="55"/>
      <c r="BD56" s="54"/>
      <c r="BE56" s="55"/>
      <c r="BF56" s="54"/>
      <c r="BG56" s="55"/>
      <c r="BH56" s="54"/>
      <c r="BI56" s="55"/>
      <c r="BJ56" s="54"/>
      <c r="BK56" s="55"/>
      <c r="BL56" s="54"/>
      <c r="BM56" s="55"/>
      <c r="BN56" s="54"/>
      <c r="BO56" s="55"/>
      <c r="BP56" s="54"/>
      <c r="BQ56" s="55"/>
      <c r="BR56" s="54"/>
      <c r="BS56" s="55"/>
      <c r="BT56" s="54"/>
      <c r="BU56" s="55"/>
      <c r="BV56" s="54"/>
      <c r="BW56" s="55"/>
      <c r="BX56" s="54"/>
      <c r="BY56" s="55"/>
      <c r="BZ56" s="54"/>
      <c r="CA56" s="55"/>
      <c r="CB56" s="54"/>
      <c r="CC56" s="55"/>
      <c r="CD56" s="54"/>
      <c r="CE56" s="55"/>
      <c r="CF56" s="54"/>
      <c r="CG56" s="55"/>
      <c r="CH56" s="54"/>
      <c r="CI56" s="55"/>
      <c r="CJ56" s="54"/>
      <c r="CK56" s="55"/>
      <c r="CL56" s="54"/>
      <c r="CM56" s="55"/>
      <c r="CN56" s="54"/>
      <c r="CO56" s="55"/>
      <c r="CP56" s="54"/>
      <c r="CQ56" s="55"/>
      <c r="CR56" s="54"/>
      <c r="CS56" s="55"/>
      <c r="CT56" s="54"/>
      <c r="CU56" s="55"/>
      <c r="CV56" s="54"/>
      <c r="CW56" s="55"/>
      <c r="CX56" s="54"/>
      <c r="CY56" s="55"/>
      <c r="CZ56" s="54"/>
      <c r="DA56" s="55"/>
      <c r="DB56" s="54"/>
      <c r="DC56" s="55"/>
      <c r="DD56" s="54"/>
      <c r="DE56" s="55"/>
      <c r="DF56" s="54"/>
      <c r="DG56" s="55"/>
      <c r="DH56" s="54"/>
      <c r="DI56" s="55"/>
      <c r="DJ56" s="54"/>
      <c r="DK56" s="55"/>
      <c r="DL56" s="54"/>
      <c r="DM56" s="55"/>
      <c r="DN56" s="54"/>
      <c r="DO56" s="55"/>
      <c r="DP56" s="54"/>
      <c r="DQ56" s="55"/>
      <c r="DR56" s="54"/>
      <c r="DS56" s="55"/>
      <c r="DT56" s="54"/>
      <c r="DU56" s="55"/>
      <c r="DV56" s="63">
        <f t="shared" si="3"/>
        <v>0</v>
      </c>
      <c r="DW56" s="63">
        <f t="shared" si="4"/>
        <v>0</v>
      </c>
      <c r="DX56" s="64" t="str">
        <f t="shared" si="2"/>
        <v>Bravo!!!</v>
      </c>
      <c r="DY56" s="243"/>
      <c r="DZ56" s="243"/>
      <c r="EA56" s="243"/>
    </row>
    <row r="57" spans="1:131" x14ac:dyDescent="0.4">
      <c r="A57" s="27">
        <v>48</v>
      </c>
      <c r="B57" s="28"/>
      <c r="C57" s="28"/>
      <c r="D57" s="171"/>
      <c r="E57" s="29"/>
      <c r="F57" s="54"/>
      <c r="G57" s="55"/>
      <c r="H57" s="54"/>
      <c r="I57" s="55"/>
      <c r="J57" s="56"/>
      <c r="K57" s="55"/>
      <c r="L57" s="54"/>
      <c r="M57" s="55"/>
      <c r="N57" s="54"/>
      <c r="O57" s="55"/>
      <c r="P57" s="54"/>
      <c r="Q57" s="55"/>
      <c r="R57" s="54"/>
      <c r="S57" s="55"/>
      <c r="T57" s="54"/>
      <c r="U57" s="55"/>
      <c r="V57" s="54"/>
      <c r="W57" s="55"/>
      <c r="X57" s="54"/>
      <c r="Y57" s="55"/>
      <c r="Z57" s="54"/>
      <c r="AA57" s="55"/>
      <c r="AB57" s="54"/>
      <c r="AC57" s="55"/>
      <c r="AD57" s="54"/>
      <c r="AE57" s="55"/>
      <c r="AF57" s="54"/>
      <c r="AG57" s="55"/>
      <c r="AH57" s="54"/>
      <c r="AI57" s="55"/>
      <c r="AJ57" s="54"/>
      <c r="AK57" s="55"/>
      <c r="AL57" s="54"/>
      <c r="AM57" s="55"/>
      <c r="AN57" s="54"/>
      <c r="AO57" s="55"/>
      <c r="AP57" s="54"/>
      <c r="AQ57" s="55"/>
      <c r="AR57" s="54"/>
      <c r="AS57" s="55"/>
      <c r="AT57" s="54"/>
      <c r="AU57" s="55"/>
      <c r="AV57" s="54"/>
      <c r="AW57" s="55"/>
      <c r="AX57" s="54"/>
      <c r="AY57" s="55"/>
      <c r="AZ57" s="54"/>
      <c r="BA57" s="55"/>
      <c r="BB57" s="54"/>
      <c r="BC57" s="55"/>
      <c r="BD57" s="54"/>
      <c r="BE57" s="55"/>
      <c r="BF57" s="54"/>
      <c r="BG57" s="55"/>
      <c r="BH57" s="54"/>
      <c r="BI57" s="55"/>
      <c r="BJ57" s="54"/>
      <c r="BK57" s="55"/>
      <c r="BL57" s="54"/>
      <c r="BM57" s="55"/>
      <c r="BN57" s="54"/>
      <c r="BO57" s="55"/>
      <c r="BP57" s="54"/>
      <c r="BQ57" s="55"/>
      <c r="BR57" s="54"/>
      <c r="BS57" s="55"/>
      <c r="BT57" s="54"/>
      <c r="BU57" s="55"/>
      <c r="BV57" s="54"/>
      <c r="BW57" s="55"/>
      <c r="BX57" s="54"/>
      <c r="BY57" s="55"/>
      <c r="BZ57" s="54"/>
      <c r="CA57" s="55"/>
      <c r="CB57" s="54"/>
      <c r="CC57" s="55"/>
      <c r="CD57" s="54"/>
      <c r="CE57" s="55"/>
      <c r="CF57" s="54"/>
      <c r="CG57" s="55"/>
      <c r="CH57" s="54"/>
      <c r="CI57" s="55"/>
      <c r="CJ57" s="54"/>
      <c r="CK57" s="55"/>
      <c r="CL57" s="54"/>
      <c r="CM57" s="55"/>
      <c r="CN57" s="54"/>
      <c r="CO57" s="55"/>
      <c r="CP57" s="54"/>
      <c r="CQ57" s="55"/>
      <c r="CR57" s="54"/>
      <c r="CS57" s="55"/>
      <c r="CT57" s="54"/>
      <c r="CU57" s="55"/>
      <c r="CV57" s="54"/>
      <c r="CW57" s="55"/>
      <c r="CX57" s="54"/>
      <c r="CY57" s="55"/>
      <c r="CZ57" s="54"/>
      <c r="DA57" s="55"/>
      <c r="DB57" s="54"/>
      <c r="DC57" s="55"/>
      <c r="DD57" s="54"/>
      <c r="DE57" s="55"/>
      <c r="DF57" s="54"/>
      <c r="DG57" s="55"/>
      <c r="DH57" s="54"/>
      <c r="DI57" s="55"/>
      <c r="DJ57" s="54"/>
      <c r="DK57" s="55"/>
      <c r="DL57" s="54"/>
      <c r="DM57" s="55"/>
      <c r="DN57" s="54"/>
      <c r="DO57" s="55"/>
      <c r="DP57" s="54"/>
      <c r="DQ57" s="55"/>
      <c r="DR57" s="54"/>
      <c r="DS57" s="55"/>
      <c r="DT57" s="54"/>
      <c r="DU57" s="55"/>
      <c r="DV57" s="63">
        <f t="shared" si="3"/>
        <v>0</v>
      </c>
      <c r="DW57" s="63">
        <f t="shared" si="4"/>
        <v>0</v>
      </c>
      <c r="DX57" s="64" t="str">
        <f t="shared" si="2"/>
        <v>Bravo!!!</v>
      </c>
      <c r="DY57" s="243"/>
      <c r="DZ57" s="243"/>
      <c r="EA57" s="243"/>
    </row>
    <row r="58" spans="1:131" x14ac:dyDescent="0.4">
      <c r="A58" s="27">
        <v>49</v>
      </c>
      <c r="B58" s="28"/>
      <c r="C58" s="28"/>
      <c r="D58" s="171"/>
      <c r="E58" s="29"/>
      <c r="F58" s="54"/>
      <c r="G58" s="55"/>
      <c r="H58" s="54"/>
      <c r="I58" s="55"/>
      <c r="J58" s="56"/>
      <c r="K58" s="55"/>
      <c r="L58" s="54"/>
      <c r="M58" s="55"/>
      <c r="N58" s="54"/>
      <c r="O58" s="55"/>
      <c r="P58" s="54"/>
      <c r="Q58" s="55"/>
      <c r="R58" s="54"/>
      <c r="S58" s="55"/>
      <c r="T58" s="54"/>
      <c r="U58" s="55"/>
      <c r="V58" s="54"/>
      <c r="W58" s="55"/>
      <c r="X58" s="54"/>
      <c r="Y58" s="55"/>
      <c r="Z58" s="54"/>
      <c r="AA58" s="55"/>
      <c r="AB58" s="54"/>
      <c r="AC58" s="55"/>
      <c r="AD58" s="54"/>
      <c r="AE58" s="55"/>
      <c r="AF58" s="54"/>
      <c r="AG58" s="55"/>
      <c r="AH58" s="54"/>
      <c r="AI58" s="55"/>
      <c r="AJ58" s="54"/>
      <c r="AK58" s="55"/>
      <c r="AL58" s="54"/>
      <c r="AM58" s="55"/>
      <c r="AN58" s="54"/>
      <c r="AO58" s="55"/>
      <c r="AP58" s="54"/>
      <c r="AQ58" s="55"/>
      <c r="AR58" s="54"/>
      <c r="AS58" s="55"/>
      <c r="AT58" s="54"/>
      <c r="AU58" s="55"/>
      <c r="AV58" s="54"/>
      <c r="AW58" s="55"/>
      <c r="AX58" s="54"/>
      <c r="AY58" s="55"/>
      <c r="AZ58" s="54"/>
      <c r="BA58" s="55"/>
      <c r="BB58" s="54"/>
      <c r="BC58" s="55"/>
      <c r="BD58" s="54"/>
      <c r="BE58" s="55"/>
      <c r="BF58" s="54"/>
      <c r="BG58" s="55"/>
      <c r="BH58" s="54"/>
      <c r="BI58" s="55"/>
      <c r="BJ58" s="54"/>
      <c r="BK58" s="55"/>
      <c r="BL58" s="54"/>
      <c r="BM58" s="55"/>
      <c r="BN58" s="54"/>
      <c r="BO58" s="55"/>
      <c r="BP58" s="54"/>
      <c r="BQ58" s="55"/>
      <c r="BR58" s="54"/>
      <c r="BS58" s="55"/>
      <c r="BT58" s="54"/>
      <c r="BU58" s="55"/>
      <c r="BV58" s="54"/>
      <c r="BW58" s="55"/>
      <c r="BX58" s="54"/>
      <c r="BY58" s="55"/>
      <c r="BZ58" s="54"/>
      <c r="CA58" s="55"/>
      <c r="CB58" s="54"/>
      <c r="CC58" s="55"/>
      <c r="CD58" s="54"/>
      <c r="CE58" s="55"/>
      <c r="CF58" s="54"/>
      <c r="CG58" s="55"/>
      <c r="CH58" s="54"/>
      <c r="CI58" s="55"/>
      <c r="CJ58" s="54"/>
      <c r="CK58" s="55"/>
      <c r="CL58" s="54"/>
      <c r="CM58" s="55"/>
      <c r="CN58" s="54"/>
      <c r="CO58" s="55"/>
      <c r="CP58" s="54"/>
      <c r="CQ58" s="55"/>
      <c r="CR58" s="54"/>
      <c r="CS58" s="55"/>
      <c r="CT58" s="54"/>
      <c r="CU58" s="55"/>
      <c r="CV58" s="54"/>
      <c r="CW58" s="55"/>
      <c r="CX58" s="54"/>
      <c r="CY58" s="55"/>
      <c r="CZ58" s="54"/>
      <c r="DA58" s="55"/>
      <c r="DB58" s="54"/>
      <c r="DC58" s="55"/>
      <c r="DD58" s="54"/>
      <c r="DE58" s="55"/>
      <c r="DF58" s="54"/>
      <c r="DG58" s="55"/>
      <c r="DH58" s="54"/>
      <c r="DI58" s="55"/>
      <c r="DJ58" s="54"/>
      <c r="DK58" s="55"/>
      <c r="DL58" s="54"/>
      <c r="DM58" s="55"/>
      <c r="DN58" s="54"/>
      <c r="DO58" s="55"/>
      <c r="DP58" s="54"/>
      <c r="DQ58" s="55"/>
      <c r="DR58" s="54"/>
      <c r="DS58" s="55"/>
      <c r="DT58" s="54"/>
      <c r="DU58" s="55"/>
      <c r="DV58" s="63">
        <f t="shared" si="3"/>
        <v>0</v>
      </c>
      <c r="DW58" s="63">
        <f t="shared" si="4"/>
        <v>0</v>
      </c>
      <c r="DX58" s="64" t="str">
        <f t="shared" si="2"/>
        <v>Bravo!!!</v>
      </c>
      <c r="DY58" s="243"/>
      <c r="DZ58" s="243"/>
      <c r="EA58" s="243"/>
    </row>
    <row r="59" spans="1:131" x14ac:dyDescent="0.4">
      <c r="A59" s="27">
        <v>50</v>
      </c>
      <c r="B59" s="28"/>
      <c r="C59" s="28"/>
      <c r="D59" s="171"/>
      <c r="E59" s="29"/>
      <c r="F59" s="54"/>
      <c r="G59" s="55"/>
      <c r="H59" s="54"/>
      <c r="I59" s="55"/>
      <c r="J59" s="56"/>
      <c r="K59" s="55"/>
      <c r="L59" s="54"/>
      <c r="M59" s="55"/>
      <c r="N59" s="54"/>
      <c r="O59" s="55"/>
      <c r="P59" s="54"/>
      <c r="Q59" s="55"/>
      <c r="R59" s="54"/>
      <c r="S59" s="55"/>
      <c r="T59" s="54"/>
      <c r="U59" s="55"/>
      <c r="V59" s="54"/>
      <c r="W59" s="55"/>
      <c r="X59" s="54"/>
      <c r="Y59" s="55"/>
      <c r="Z59" s="54"/>
      <c r="AA59" s="55"/>
      <c r="AB59" s="54"/>
      <c r="AC59" s="55"/>
      <c r="AD59" s="54"/>
      <c r="AE59" s="55"/>
      <c r="AF59" s="54"/>
      <c r="AG59" s="55"/>
      <c r="AH59" s="54"/>
      <c r="AI59" s="55"/>
      <c r="AJ59" s="54"/>
      <c r="AK59" s="55"/>
      <c r="AL59" s="54"/>
      <c r="AM59" s="55"/>
      <c r="AN59" s="54"/>
      <c r="AO59" s="55"/>
      <c r="AP59" s="54"/>
      <c r="AQ59" s="55"/>
      <c r="AR59" s="54"/>
      <c r="AS59" s="55"/>
      <c r="AT59" s="54"/>
      <c r="AU59" s="55"/>
      <c r="AV59" s="54"/>
      <c r="AW59" s="55"/>
      <c r="AX59" s="54"/>
      <c r="AY59" s="55"/>
      <c r="AZ59" s="54"/>
      <c r="BA59" s="55"/>
      <c r="BB59" s="54"/>
      <c r="BC59" s="55"/>
      <c r="BD59" s="54"/>
      <c r="BE59" s="55"/>
      <c r="BF59" s="54"/>
      <c r="BG59" s="55"/>
      <c r="BH59" s="54"/>
      <c r="BI59" s="55"/>
      <c r="BJ59" s="54"/>
      <c r="BK59" s="55"/>
      <c r="BL59" s="54"/>
      <c r="BM59" s="55"/>
      <c r="BN59" s="54"/>
      <c r="BO59" s="55"/>
      <c r="BP59" s="54"/>
      <c r="BQ59" s="55"/>
      <c r="BR59" s="54"/>
      <c r="BS59" s="55"/>
      <c r="BT59" s="54"/>
      <c r="BU59" s="55"/>
      <c r="BV59" s="54"/>
      <c r="BW59" s="55"/>
      <c r="BX59" s="54"/>
      <c r="BY59" s="55"/>
      <c r="BZ59" s="54"/>
      <c r="CA59" s="55"/>
      <c r="CB59" s="54"/>
      <c r="CC59" s="55"/>
      <c r="CD59" s="54"/>
      <c r="CE59" s="55"/>
      <c r="CF59" s="54"/>
      <c r="CG59" s="55"/>
      <c r="CH59" s="54"/>
      <c r="CI59" s="55"/>
      <c r="CJ59" s="54"/>
      <c r="CK59" s="55"/>
      <c r="CL59" s="54"/>
      <c r="CM59" s="55"/>
      <c r="CN59" s="54"/>
      <c r="CO59" s="55"/>
      <c r="CP59" s="54"/>
      <c r="CQ59" s="55"/>
      <c r="CR59" s="54"/>
      <c r="CS59" s="55"/>
      <c r="CT59" s="54"/>
      <c r="CU59" s="55"/>
      <c r="CV59" s="54"/>
      <c r="CW59" s="55"/>
      <c r="CX59" s="54"/>
      <c r="CY59" s="55"/>
      <c r="CZ59" s="54"/>
      <c r="DA59" s="55"/>
      <c r="DB59" s="54"/>
      <c r="DC59" s="55"/>
      <c r="DD59" s="54"/>
      <c r="DE59" s="55"/>
      <c r="DF59" s="54"/>
      <c r="DG59" s="55"/>
      <c r="DH59" s="54"/>
      <c r="DI59" s="55"/>
      <c r="DJ59" s="54"/>
      <c r="DK59" s="55"/>
      <c r="DL59" s="54"/>
      <c r="DM59" s="55"/>
      <c r="DN59" s="54"/>
      <c r="DO59" s="55"/>
      <c r="DP59" s="54"/>
      <c r="DQ59" s="55"/>
      <c r="DR59" s="54"/>
      <c r="DS59" s="55"/>
      <c r="DT59" s="54"/>
      <c r="DU59" s="55"/>
      <c r="DV59" s="63">
        <f t="shared" si="3"/>
        <v>0</v>
      </c>
      <c r="DW59" s="63">
        <f t="shared" si="4"/>
        <v>0</v>
      </c>
      <c r="DX59" s="64" t="str">
        <f t="shared" si="2"/>
        <v>Bravo!!!</v>
      </c>
      <c r="DY59" s="243"/>
      <c r="DZ59" s="243"/>
      <c r="EA59" s="243"/>
    </row>
    <row r="60" spans="1:131" x14ac:dyDescent="0.4">
      <c r="A60" s="202" t="s">
        <v>98</v>
      </c>
      <c r="B60" s="202"/>
      <c r="C60" s="202"/>
      <c r="D60" s="202"/>
      <c r="E60" s="202"/>
      <c r="F60" s="65" t="s">
        <v>95</v>
      </c>
      <c r="G60" s="65" t="s">
        <v>96</v>
      </c>
      <c r="H60" s="65" t="s">
        <v>95</v>
      </c>
      <c r="I60" s="65" t="s">
        <v>96</v>
      </c>
      <c r="J60" s="65" t="s">
        <v>95</v>
      </c>
      <c r="K60" s="65" t="s">
        <v>96</v>
      </c>
      <c r="L60" s="65" t="s">
        <v>95</v>
      </c>
      <c r="M60" s="65" t="s">
        <v>96</v>
      </c>
      <c r="N60" s="65" t="s">
        <v>95</v>
      </c>
      <c r="O60" s="65" t="s">
        <v>96</v>
      </c>
      <c r="P60" s="65" t="s">
        <v>95</v>
      </c>
      <c r="Q60" s="65" t="s">
        <v>96</v>
      </c>
      <c r="R60" s="65" t="s">
        <v>95</v>
      </c>
      <c r="S60" s="65" t="s">
        <v>96</v>
      </c>
      <c r="T60" s="65" t="s">
        <v>95</v>
      </c>
      <c r="U60" s="65" t="s">
        <v>96</v>
      </c>
      <c r="V60" s="65" t="s">
        <v>95</v>
      </c>
      <c r="W60" s="65" t="s">
        <v>96</v>
      </c>
      <c r="X60" s="65" t="s">
        <v>95</v>
      </c>
      <c r="Y60" s="65" t="s">
        <v>96</v>
      </c>
      <c r="Z60" s="65" t="s">
        <v>95</v>
      </c>
      <c r="AA60" s="65" t="s">
        <v>96</v>
      </c>
      <c r="AB60" s="65" t="s">
        <v>95</v>
      </c>
      <c r="AC60" s="65" t="s">
        <v>96</v>
      </c>
      <c r="AD60" s="65" t="s">
        <v>95</v>
      </c>
      <c r="AE60" s="65" t="s">
        <v>96</v>
      </c>
      <c r="AF60" s="65" t="s">
        <v>95</v>
      </c>
      <c r="AG60" s="65" t="s">
        <v>96</v>
      </c>
      <c r="AH60" s="65" t="s">
        <v>95</v>
      </c>
      <c r="AI60" s="65" t="s">
        <v>96</v>
      </c>
      <c r="AJ60" s="65" t="s">
        <v>95</v>
      </c>
      <c r="AK60" s="65" t="s">
        <v>96</v>
      </c>
      <c r="AL60" s="65" t="s">
        <v>95</v>
      </c>
      <c r="AM60" s="65" t="s">
        <v>96</v>
      </c>
      <c r="AN60" s="65" t="s">
        <v>95</v>
      </c>
      <c r="AO60" s="65" t="s">
        <v>96</v>
      </c>
      <c r="AP60" s="65" t="s">
        <v>95</v>
      </c>
      <c r="AQ60" s="65" t="s">
        <v>96</v>
      </c>
      <c r="AR60" s="65" t="s">
        <v>95</v>
      </c>
      <c r="AS60" s="65" t="s">
        <v>96</v>
      </c>
      <c r="AT60" s="65" t="s">
        <v>95</v>
      </c>
      <c r="AU60" s="65" t="s">
        <v>96</v>
      </c>
      <c r="AV60" s="65" t="s">
        <v>95</v>
      </c>
      <c r="AW60" s="65" t="s">
        <v>96</v>
      </c>
      <c r="AX60" s="65" t="s">
        <v>95</v>
      </c>
      <c r="AY60" s="65" t="s">
        <v>96</v>
      </c>
      <c r="AZ60" s="65" t="s">
        <v>95</v>
      </c>
      <c r="BA60" s="65" t="s">
        <v>96</v>
      </c>
      <c r="BB60" s="65" t="s">
        <v>95</v>
      </c>
      <c r="BC60" s="65" t="s">
        <v>96</v>
      </c>
      <c r="BD60" s="65" t="s">
        <v>95</v>
      </c>
      <c r="BE60" s="65" t="s">
        <v>96</v>
      </c>
      <c r="BF60" s="65" t="s">
        <v>95</v>
      </c>
      <c r="BG60" s="65" t="s">
        <v>96</v>
      </c>
      <c r="BH60" s="65" t="s">
        <v>95</v>
      </c>
      <c r="BI60" s="65" t="s">
        <v>96</v>
      </c>
      <c r="BJ60" s="71" t="s">
        <v>95</v>
      </c>
      <c r="BK60" s="65" t="s">
        <v>96</v>
      </c>
      <c r="BL60" s="65" t="s">
        <v>95</v>
      </c>
      <c r="BM60" s="65" t="s">
        <v>96</v>
      </c>
      <c r="BN60" s="65" t="s">
        <v>95</v>
      </c>
      <c r="BO60" s="65" t="s">
        <v>96</v>
      </c>
      <c r="BP60" s="65" t="s">
        <v>95</v>
      </c>
      <c r="BQ60" s="65" t="s">
        <v>96</v>
      </c>
      <c r="BR60" s="65" t="s">
        <v>95</v>
      </c>
      <c r="BS60" s="65" t="s">
        <v>96</v>
      </c>
      <c r="BT60" s="65" t="s">
        <v>95</v>
      </c>
      <c r="BU60" s="65" t="s">
        <v>96</v>
      </c>
      <c r="BV60" s="65" t="s">
        <v>95</v>
      </c>
      <c r="BW60" s="65" t="s">
        <v>96</v>
      </c>
      <c r="BX60" s="65" t="s">
        <v>95</v>
      </c>
      <c r="BY60" s="65" t="s">
        <v>96</v>
      </c>
      <c r="BZ60" s="65" t="s">
        <v>95</v>
      </c>
      <c r="CA60" s="65" t="s">
        <v>96</v>
      </c>
      <c r="CB60" s="65" t="s">
        <v>95</v>
      </c>
      <c r="CC60" s="65" t="s">
        <v>96</v>
      </c>
      <c r="CD60" s="65" t="s">
        <v>95</v>
      </c>
      <c r="CE60" s="65" t="s">
        <v>96</v>
      </c>
      <c r="CF60" s="65" t="s">
        <v>95</v>
      </c>
      <c r="CG60" s="65" t="s">
        <v>96</v>
      </c>
      <c r="CH60" s="65" t="s">
        <v>95</v>
      </c>
      <c r="CI60" s="65" t="s">
        <v>96</v>
      </c>
      <c r="CJ60" s="65" t="s">
        <v>95</v>
      </c>
      <c r="CK60" s="65" t="s">
        <v>96</v>
      </c>
      <c r="CL60" s="65" t="s">
        <v>95</v>
      </c>
      <c r="CM60" s="65" t="s">
        <v>96</v>
      </c>
      <c r="CN60" s="65" t="s">
        <v>95</v>
      </c>
      <c r="CO60" s="65" t="s">
        <v>96</v>
      </c>
      <c r="CP60" s="65" t="s">
        <v>95</v>
      </c>
      <c r="CQ60" s="65" t="s">
        <v>96</v>
      </c>
      <c r="CR60" s="65" t="s">
        <v>95</v>
      </c>
      <c r="CS60" s="65" t="s">
        <v>96</v>
      </c>
      <c r="CT60" s="65" t="s">
        <v>95</v>
      </c>
      <c r="CU60" s="65" t="s">
        <v>96</v>
      </c>
      <c r="CV60" s="65" t="s">
        <v>95</v>
      </c>
      <c r="CW60" s="65" t="s">
        <v>96</v>
      </c>
      <c r="CX60" s="65" t="s">
        <v>95</v>
      </c>
      <c r="CY60" s="65" t="s">
        <v>96</v>
      </c>
      <c r="CZ60" s="65" t="s">
        <v>95</v>
      </c>
      <c r="DA60" s="65" t="s">
        <v>96</v>
      </c>
      <c r="DB60" s="65" t="s">
        <v>95</v>
      </c>
      <c r="DC60" s="65" t="s">
        <v>96</v>
      </c>
      <c r="DD60" s="65" t="s">
        <v>95</v>
      </c>
      <c r="DE60" s="65" t="s">
        <v>96</v>
      </c>
      <c r="DF60" s="65" t="s">
        <v>95</v>
      </c>
      <c r="DG60" s="65" t="s">
        <v>96</v>
      </c>
      <c r="DH60" s="65" t="s">
        <v>95</v>
      </c>
      <c r="DI60" s="65" t="s">
        <v>96</v>
      </c>
      <c r="DJ60" s="65" t="s">
        <v>95</v>
      </c>
      <c r="DK60" s="65" t="s">
        <v>96</v>
      </c>
      <c r="DL60" s="65" t="s">
        <v>95</v>
      </c>
      <c r="DM60" s="65" t="s">
        <v>96</v>
      </c>
      <c r="DN60" s="65" t="s">
        <v>95</v>
      </c>
      <c r="DO60" s="65" t="s">
        <v>96</v>
      </c>
      <c r="DP60" s="65" t="s">
        <v>95</v>
      </c>
      <c r="DQ60" s="65" t="s">
        <v>96</v>
      </c>
      <c r="DR60" s="65" t="s">
        <v>95</v>
      </c>
      <c r="DS60" s="65" t="s">
        <v>96</v>
      </c>
      <c r="DT60" s="65" t="s">
        <v>95</v>
      </c>
      <c r="DU60" s="65" t="s">
        <v>96</v>
      </c>
      <c r="DV60" s="30"/>
      <c r="DW60" s="31"/>
      <c r="DX60" s="32"/>
    </row>
    <row r="61" spans="1:131" x14ac:dyDescent="0.4">
      <c r="A61" s="202"/>
      <c r="B61" s="202"/>
      <c r="C61" s="202"/>
      <c r="D61" s="202"/>
      <c r="E61" s="202"/>
      <c r="F61" s="63">
        <f>SUM(F11:F59)</f>
        <v>0</v>
      </c>
      <c r="G61" s="63">
        <f>SUM(G10:G59)</f>
        <v>0</v>
      </c>
      <c r="H61" s="63">
        <f t="shared" ref="H61:BU61" si="5">SUM(H11:H59)</f>
        <v>0</v>
      </c>
      <c r="I61" s="63">
        <f t="shared" si="5"/>
        <v>0</v>
      </c>
      <c r="J61" s="63">
        <f t="shared" si="5"/>
        <v>0</v>
      </c>
      <c r="K61" s="63">
        <f t="shared" si="5"/>
        <v>0</v>
      </c>
      <c r="L61" s="63">
        <f t="shared" si="5"/>
        <v>0</v>
      </c>
      <c r="M61" s="63">
        <f t="shared" si="5"/>
        <v>0</v>
      </c>
      <c r="N61" s="63">
        <f t="shared" si="5"/>
        <v>0</v>
      </c>
      <c r="O61" s="63">
        <f t="shared" si="5"/>
        <v>0</v>
      </c>
      <c r="P61" s="63">
        <f t="shared" si="5"/>
        <v>0</v>
      </c>
      <c r="Q61" s="63">
        <f t="shared" si="5"/>
        <v>0</v>
      </c>
      <c r="R61" s="63">
        <f t="shared" si="5"/>
        <v>0</v>
      </c>
      <c r="S61" s="63">
        <f t="shared" si="5"/>
        <v>0</v>
      </c>
      <c r="T61" s="63">
        <f t="shared" si="5"/>
        <v>0</v>
      </c>
      <c r="U61" s="63">
        <f t="shared" si="5"/>
        <v>0</v>
      </c>
      <c r="V61" s="63">
        <f t="shared" si="5"/>
        <v>0</v>
      </c>
      <c r="W61" s="63">
        <f t="shared" si="5"/>
        <v>0</v>
      </c>
      <c r="X61" s="63">
        <f t="shared" si="5"/>
        <v>0</v>
      </c>
      <c r="Y61" s="63">
        <f t="shared" si="5"/>
        <v>0</v>
      </c>
      <c r="Z61" s="63">
        <f t="shared" si="5"/>
        <v>0</v>
      </c>
      <c r="AA61" s="63">
        <f t="shared" si="5"/>
        <v>0</v>
      </c>
      <c r="AB61" s="63">
        <f t="shared" si="5"/>
        <v>0</v>
      </c>
      <c r="AC61" s="63">
        <f t="shared" si="5"/>
        <v>0</v>
      </c>
      <c r="AD61" s="63">
        <f t="shared" si="5"/>
        <v>0</v>
      </c>
      <c r="AE61" s="63">
        <f t="shared" si="5"/>
        <v>0</v>
      </c>
      <c r="AF61" s="63">
        <f t="shared" si="5"/>
        <v>0</v>
      </c>
      <c r="AG61" s="63">
        <f t="shared" si="5"/>
        <v>0</v>
      </c>
      <c r="AH61" s="63">
        <f t="shared" si="5"/>
        <v>0</v>
      </c>
      <c r="AI61" s="63">
        <f t="shared" si="5"/>
        <v>0</v>
      </c>
      <c r="AJ61" s="63">
        <f t="shared" si="5"/>
        <v>0</v>
      </c>
      <c r="AK61" s="63">
        <f t="shared" si="5"/>
        <v>0</v>
      </c>
      <c r="AL61" s="63">
        <f t="shared" si="5"/>
        <v>0</v>
      </c>
      <c r="AM61" s="63">
        <f t="shared" si="5"/>
        <v>0</v>
      </c>
      <c r="AN61" s="63">
        <f t="shared" si="5"/>
        <v>0</v>
      </c>
      <c r="AO61" s="63">
        <f t="shared" si="5"/>
        <v>0</v>
      </c>
      <c r="AP61" s="63">
        <f t="shared" si="5"/>
        <v>0</v>
      </c>
      <c r="AQ61" s="63">
        <f t="shared" si="5"/>
        <v>0</v>
      </c>
      <c r="AR61" s="63">
        <f t="shared" si="5"/>
        <v>0</v>
      </c>
      <c r="AS61" s="63">
        <f t="shared" si="5"/>
        <v>0</v>
      </c>
      <c r="AT61" s="63">
        <f t="shared" si="5"/>
        <v>0</v>
      </c>
      <c r="AU61" s="63">
        <f t="shared" si="5"/>
        <v>0</v>
      </c>
      <c r="AV61" s="63">
        <f t="shared" si="5"/>
        <v>0</v>
      </c>
      <c r="AW61" s="63">
        <f t="shared" si="5"/>
        <v>0</v>
      </c>
      <c r="AX61" s="63">
        <f t="shared" si="5"/>
        <v>0</v>
      </c>
      <c r="AY61" s="63">
        <f t="shared" si="5"/>
        <v>0</v>
      </c>
      <c r="AZ61" s="63">
        <f t="shared" si="5"/>
        <v>0</v>
      </c>
      <c r="BA61" s="63">
        <f t="shared" si="5"/>
        <v>0</v>
      </c>
      <c r="BB61" s="63">
        <f t="shared" si="5"/>
        <v>0</v>
      </c>
      <c r="BC61" s="63">
        <f t="shared" si="5"/>
        <v>0</v>
      </c>
      <c r="BD61" s="63">
        <f t="shared" si="5"/>
        <v>0</v>
      </c>
      <c r="BE61" s="63">
        <f t="shared" si="5"/>
        <v>0</v>
      </c>
      <c r="BF61" s="63">
        <f t="shared" si="5"/>
        <v>0</v>
      </c>
      <c r="BG61" s="63">
        <f t="shared" si="5"/>
        <v>0</v>
      </c>
      <c r="BH61" s="63">
        <f t="shared" si="5"/>
        <v>0</v>
      </c>
      <c r="BI61" s="63">
        <f t="shared" si="5"/>
        <v>0</v>
      </c>
      <c r="BJ61" s="63">
        <f t="shared" si="5"/>
        <v>0</v>
      </c>
      <c r="BK61" s="63">
        <f t="shared" si="5"/>
        <v>0</v>
      </c>
      <c r="BL61" s="63">
        <f t="shared" si="5"/>
        <v>0</v>
      </c>
      <c r="BM61" s="63">
        <f t="shared" si="5"/>
        <v>0</v>
      </c>
      <c r="BN61" s="63">
        <f t="shared" si="5"/>
        <v>0</v>
      </c>
      <c r="BO61" s="63">
        <f t="shared" si="5"/>
        <v>0</v>
      </c>
      <c r="BP61" s="63">
        <f t="shared" si="5"/>
        <v>0</v>
      </c>
      <c r="BQ61" s="63">
        <f t="shared" si="5"/>
        <v>0</v>
      </c>
      <c r="BR61" s="63">
        <f t="shared" si="5"/>
        <v>0</v>
      </c>
      <c r="BS61" s="63">
        <f t="shared" si="5"/>
        <v>0</v>
      </c>
      <c r="BT61" s="63">
        <f t="shared" si="5"/>
        <v>0</v>
      </c>
      <c r="BU61" s="63">
        <f t="shared" si="5"/>
        <v>0</v>
      </c>
      <c r="BV61" s="63">
        <f t="shared" ref="BV61:DU61" si="6">SUM(BV11:BV59)</f>
        <v>0</v>
      </c>
      <c r="BW61" s="63">
        <f t="shared" si="6"/>
        <v>0</v>
      </c>
      <c r="BX61" s="63">
        <f t="shared" si="6"/>
        <v>0</v>
      </c>
      <c r="BY61" s="63">
        <f t="shared" si="6"/>
        <v>0</v>
      </c>
      <c r="BZ61" s="63">
        <f t="shared" si="6"/>
        <v>0</v>
      </c>
      <c r="CA61" s="63">
        <f t="shared" si="6"/>
        <v>0</v>
      </c>
      <c r="CB61" s="63">
        <f t="shared" si="6"/>
        <v>0</v>
      </c>
      <c r="CC61" s="63">
        <f t="shared" si="6"/>
        <v>0</v>
      </c>
      <c r="CD61" s="63">
        <f t="shared" si="6"/>
        <v>0</v>
      </c>
      <c r="CE61" s="63">
        <f t="shared" si="6"/>
        <v>0</v>
      </c>
      <c r="CF61" s="63">
        <f t="shared" si="6"/>
        <v>0</v>
      </c>
      <c r="CG61" s="63">
        <f t="shared" si="6"/>
        <v>0</v>
      </c>
      <c r="CH61" s="63">
        <f t="shared" si="6"/>
        <v>0</v>
      </c>
      <c r="CI61" s="63">
        <f t="shared" si="6"/>
        <v>0</v>
      </c>
      <c r="CJ61" s="63">
        <f t="shared" si="6"/>
        <v>0</v>
      </c>
      <c r="CK61" s="63">
        <f t="shared" si="6"/>
        <v>0</v>
      </c>
      <c r="CL61" s="63">
        <f t="shared" si="6"/>
        <v>0</v>
      </c>
      <c r="CM61" s="63">
        <f t="shared" si="6"/>
        <v>0</v>
      </c>
      <c r="CN61" s="63">
        <f t="shared" si="6"/>
        <v>0</v>
      </c>
      <c r="CO61" s="63">
        <f t="shared" si="6"/>
        <v>0</v>
      </c>
      <c r="CP61" s="63">
        <f t="shared" si="6"/>
        <v>0</v>
      </c>
      <c r="CQ61" s="63">
        <f t="shared" si="6"/>
        <v>0</v>
      </c>
      <c r="CR61" s="63">
        <f t="shared" si="6"/>
        <v>0</v>
      </c>
      <c r="CS61" s="63">
        <f t="shared" si="6"/>
        <v>0</v>
      </c>
      <c r="CT61" s="63">
        <f t="shared" si="6"/>
        <v>0</v>
      </c>
      <c r="CU61" s="63">
        <f t="shared" si="6"/>
        <v>0</v>
      </c>
      <c r="CV61" s="63">
        <f t="shared" si="6"/>
        <v>0</v>
      </c>
      <c r="CW61" s="63">
        <f t="shared" si="6"/>
        <v>0</v>
      </c>
      <c r="CX61" s="63">
        <f t="shared" si="6"/>
        <v>0</v>
      </c>
      <c r="CY61" s="63">
        <f t="shared" si="6"/>
        <v>0</v>
      </c>
      <c r="CZ61" s="63">
        <f t="shared" si="6"/>
        <v>0</v>
      </c>
      <c r="DA61" s="63">
        <f t="shared" si="6"/>
        <v>0</v>
      </c>
      <c r="DB61" s="63">
        <f t="shared" si="6"/>
        <v>0</v>
      </c>
      <c r="DC61" s="63">
        <f t="shared" si="6"/>
        <v>0</v>
      </c>
      <c r="DD61" s="63">
        <f t="shared" si="6"/>
        <v>0</v>
      </c>
      <c r="DE61" s="63">
        <f t="shared" si="6"/>
        <v>0</v>
      </c>
      <c r="DF61" s="63">
        <f t="shared" si="6"/>
        <v>0</v>
      </c>
      <c r="DG61" s="63">
        <f t="shared" si="6"/>
        <v>0</v>
      </c>
      <c r="DH61" s="63">
        <f t="shared" si="6"/>
        <v>0</v>
      </c>
      <c r="DI61" s="63">
        <f t="shared" si="6"/>
        <v>0</v>
      </c>
      <c r="DJ61" s="63">
        <f t="shared" si="6"/>
        <v>0</v>
      </c>
      <c r="DK61" s="63">
        <f t="shared" si="6"/>
        <v>0</v>
      </c>
      <c r="DL61" s="63">
        <f t="shared" si="6"/>
        <v>0</v>
      </c>
      <c r="DM61" s="63">
        <f t="shared" si="6"/>
        <v>0</v>
      </c>
      <c r="DN61" s="63">
        <f t="shared" si="6"/>
        <v>0</v>
      </c>
      <c r="DO61" s="63">
        <f t="shared" si="6"/>
        <v>0</v>
      </c>
      <c r="DP61" s="63">
        <f t="shared" si="6"/>
        <v>0</v>
      </c>
      <c r="DQ61" s="63">
        <f t="shared" si="6"/>
        <v>0</v>
      </c>
      <c r="DR61" s="63">
        <f t="shared" si="6"/>
        <v>0</v>
      </c>
      <c r="DS61" s="63">
        <f t="shared" si="6"/>
        <v>0</v>
      </c>
      <c r="DT61" s="63">
        <f t="shared" si="6"/>
        <v>0</v>
      </c>
      <c r="DU61" s="63">
        <f t="shared" si="6"/>
        <v>0</v>
      </c>
      <c r="DV61" s="33"/>
      <c r="DW61" s="34"/>
      <c r="DX61" s="35"/>
    </row>
    <row r="62" spans="1:131" ht="31.5" customHeight="1" thickBot="1" x14ac:dyDescent="0.45">
      <c r="A62" s="228" t="s">
        <v>99</v>
      </c>
      <c r="B62" s="229"/>
      <c r="C62" s="229"/>
      <c r="D62" s="229"/>
      <c r="E62" s="230"/>
      <c r="F62" s="206">
        <f>F10+F61-G10-G61</f>
        <v>0</v>
      </c>
      <c r="G62" s="207"/>
      <c r="H62" s="206">
        <f>I61+I10-H10-H61</f>
        <v>0</v>
      </c>
      <c r="I62" s="207"/>
      <c r="J62" s="206">
        <f>K61+K10-J10-J61</f>
        <v>0</v>
      </c>
      <c r="K62" s="207"/>
      <c r="L62" s="206">
        <f>M61+M10-L10-L61</f>
        <v>0</v>
      </c>
      <c r="M62" s="207"/>
      <c r="N62" s="206">
        <f>O61+O10-N10-N61</f>
        <v>0</v>
      </c>
      <c r="O62" s="207"/>
      <c r="P62" s="206">
        <f>Q61+Q10-P10-P61</f>
        <v>0</v>
      </c>
      <c r="Q62" s="207"/>
      <c r="R62" s="206">
        <f>S61+S10-R10-R61</f>
        <v>0</v>
      </c>
      <c r="S62" s="207"/>
      <c r="T62" s="206">
        <f>U61+U10-T10-T61</f>
        <v>0</v>
      </c>
      <c r="U62" s="207"/>
      <c r="V62" s="206">
        <f>W61+W10-V10-V61</f>
        <v>0</v>
      </c>
      <c r="W62" s="207"/>
      <c r="X62" s="206">
        <f>Y61+Y10-X10-X61</f>
        <v>0</v>
      </c>
      <c r="Y62" s="207"/>
      <c r="Z62" s="206">
        <f>AA61+AA10-Z10-Z61</f>
        <v>0</v>
      </c>
      <c r="AA62" s="207"/>
      <c r="AB62" s="206">
        <f>AC61+AC10-AB10-AB61</f>
        <v>0</v>
      </c>
      <c r="AC62" s="207"/>
      <c r="AD62" s="206">
        <f>AE61+AE10-AD10-AD61</f>
        <v>0</v>
      </c>
      <c r="AE62" s="207"/>
      <c r="AF62" s="206">
        <f>AG61+AG10-AF10-AF61</f>
        <v>0</v>
      </c>
      <c r="AG62" s="207"/>
      <c r="AH62" s="206">
        <f>AI61+AI10-AH10-AH61</f>
        <v>0</v>
      </c>
      <c r="AI62" s="207"/>
      <c r="AJ62" s="206">
        <f>AK61+AK10-AJ10-AJ61</f>
        <v>0</v>
      </c>
      <c r="AK62" s="207"/>
      <c r="AL62" s="206">
        <f>AL10+AL61-AM10-AM61</f>
        <v>0</v>
      </c>
      <c r="AM62" s="207"/>
      <c r="AN62" s="206">
        <f>AN10+AN61-AO10-AO61</f>
        <v>0</v>
      </c>
      <c r="AO62" s="207"/>
      <c r="AP62" s="206">
        <f>AP10+AP61-AQ10-AQ61</f>
        <v>0</v>
      </c>
      <c r="AQ62" s="207"/>
      <c r="AR62" s="206">
        <f>AR10+AR61-AS10-AS61</f>
        <v>0</v>
      </c>
      <c r="AS62" s="207"/>
      <c r="AT62" s="206">
        <f>AT10+AT61-AU10-AU61</f>
        <v>0</v>
      </c>
      <c r="AU62" s="207"/>
      <c r="AV62" s="206">
        <f>AV10+AV61-AW10-AW61</f>
        <v>0</v>
      </c>
      <c r="AW62" s="207"/>
      <c r="AX62" s="206">
        <f>AX10+AX61-AY10-AY61</f>
        <v>0</v>
      </c>
      <c r="AY62" s="207"/>
      <c r="AZ62" s="206">
        <f>AZ10+AZ61-BA10-BA61</f>
        <v>0</v>
      </c>
      <c r="BA62" s="207"/>
      <c r="BB62" s="206">
        <f>BB10+BB61-BC10-BC61</f>
        <v>0</v>
      </c>
      <c r="BC62" s="207"/>
      <c r="BD62" s="206">
        <f>BD10+BD61-BE10-BE61</f>
        <v>0</v>
      </c>
      <c r="BE62" s="207"/>
      <c r="BF62" s="206">
        <f>BF10+BF61-BG10-BG61</f>
        <v>0</v>
      </c>
      <c r="BG62" s="207"/>
      <c r="BH62" s="206">
        <f>BH10+BH61-BI10-BI61</f>
        <v>0</v>
      </c>
      <c r="BI62" s="207"/>
      <c r="BJ62" s="206">
        <f>BJ10+BJ61-BK10-BK61</f>
        <v>0</v>
      </c>
      <c r="BK62" s="207"/>
      <c r="BL62" s="206">
        <f>BL10+BL61-BM10-BM61</f>
        <v>0</v>
      </c>
      <c r="BM62" s="207"/>
      <c r="BN62" s="206">
        <f>BN10+BN61-BO10-BO61</f>
        <v>0</v>
      </c>
      <c r="BO62" s="207"/>
      <c r="BP62" s="206">
        <f>BP10+BP61-BQ10-BQ61</f>
        <v>0</v>
      </c>
      <c r="BQ62" s="207"/>
      <c r="BR62" s="206">
        <f>BR10+BR61-BS10-BS61</f>
        <v>0</v>
      </c>
      <c r="BS62" s="207"/>
      <c r="BT62" s="206">
        <f>BT10+BT61-BU10-BU61</f>
        <v>0</v>
      </c>
      <c r="BU62" s="207"/>
      <c r="BV62" s="206">
        <f>BV10+BV61-BW10-BW61</f>
        <v>0</v>
      </c>
      <c r="BW62" s="207"/>
      <c r="BX62" s="206">
        <f>BX10+BX61-BY10-BY61</f>
        <v>0</v>
      </c>
      <c r="BY62" s="207"/>
      <c r="BZ62" s="206">
        <f>BZ10+BZ61-CA10-CA61</f>
        <v>0</v>
      </c>
      <c r="CA62" s="207"/>
      <c r="CB62" s="206">
        <f>CB10+CB61-CC10-CC61</f>
        <v>0</v>
      </c>
      <c r="CC62" s="207"/>
      <c r="CD62" s="206">
        <f>CD10+CD61-CE10-CE61</f>
        <v>0</v>
      </c>
      <c r="CE62" s="207"/>
      <c r="CF62" s="206">
        <f>CF10+CF61-CG10-CG61</f>
        <v>0</v>
      </c>
      <c r="CG62" s="207"/>
      <c r="CH62" s="206">
        <f>CH10+CH61-CI10-CI61</f>
        <v>0</v>
      </c>
      <c r="CI62" s="207"/>
      <c r="CJ62" s="206">
        <f>CJ10+CJ61-CK10-CK61</f>
        <v>0</v>
      </c>
      <c r="CK62" s="207"/>
      <c r="CL62" s="206">
        <f>CL10+CL61-CM10-CM61</f>
        <v>0</v>
      </c>
      <c r="CM62" s="207"/>
      <c r="CN62" s="206">
        <f>CN10+CN61-CO10-CO61</f>
        <v>0</v>
      </c>
      <c r="CO62" s="207"/>
      <c r="CP62" s="206">
        <f>CP10+CP61-CQ10-CQ61</f>
        <v>0</v>
      </c>
      <c r="CQ62" s="207"/>
      <c r="CR62" s="206">
        <f>CR10+CR61-CS10-CS61</f>
        <v>0</v>
      </c>
      <c r="CS62" s="207"/>
      <c r="CT62" s="206">
        <f>CT10+CT61-CU10-CU61</f>
        <v>0</v>
      </c>
      <c r="CU62" s="207"/>
      <c r="CV62" s="206">
        <f>CV10+CV61-CW10-CW61</f>
        <v>0</v>
      </c>
      <c r="CW62" s="207"/>
      <c r="CX62" s="206">
        <f>CX10+CX61-CY10-CY61</f>
        <v>0</v>
      </c>
      <c r="CY62" s="207"/>
      <c r="CZ62" s="206">
        <f>CZ10+CZ61-DA10-DA61</f>
        <v>0</v>
      </c>
      <c r="DA62" s="207"/>
      <c r="DB62" s="206">
        <f>DB10+DB61-DC10-DC61</f>
        <v>0</v>
      </c>
      <c r="DC62" s="207"/>
      <c r="DD62" s="206">
        <f>DD10+DD61-DE10-DE61</f>
        <v>0</v>
      </c>
      <c r="DE62" s="207"/>
      <c r="DF62" s="206">
        <f>DF10+DF61-DG10-DG61</f>
        <v>0</v>
      </c>
      <c r="DG62" s="207"/>
      <c r="DH62" s="206">
        <f>DH10+DH61-DI10-DI61</f>
        <v>0</v>
      </c>
      <c r="DI62" s="207"/>
      <c r="DJ62" s="206">
        <f>DJ10+DJ61-DK10-DK61</f>
        <v>0</v>
      </c>
      <c r="DK62" s="207"/>
      <c r="DL62" s="206">
        <f>DL10+DL61-DM10-DM61</f>
        <v>0</v>
      </c>
      <c r="DM62" s="207"/>
      <c r="DN62" s="206">
        <f>DO61+DO10-DN10-DN61</f>
        <v>0</v>
      </c>
      <c r="DO62" s="207"/>
      <c r="DP62" s="206">
        <f>DQ61+DQ10-DP10-DP61</f>
        <v>0</v>
      </c>
      <c r="DQ62" s="207"/>
      <c r="DR62" s="206">
        <f>DS61+DS10-DR10-DR61</f>
        <v>0</v>
      </c>
      <c r="DS62" s="207"/>
      <c r="DT62" s="206">
        <f>DU61+DU10-DT10-DT61</f>
        <v>0</v>
      </c>
      <c r="DU62" s="207"/>
      <c r="DV62" s="33"/>
      <c r="DW62" s="34"/>
      <c r="DX62" s="35"/>
    </row>
    <row r="63" spans="1:131" ht="15.75" customHeight="1" x14ac:dyDescent="0.4">
      <c r="A63" s="36"/>
      <c r="B63" s="36"/>
      <c r="C63" s="36"/>
      <c r="D63" s="36"/>
      <c r="E63" s="36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2"/>
      <c r="DW63" s="2"/>
      <c r="DX63" s="2"/>
    </row>
    <row r="64" spans="1:131" x14ac:dyDescent="0.4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4">
      <c r="B65" s="2"/>
      <c r="C65" s="2"/>
      <c r="D65" s="226"/>
      <c r="E65" s="227"/>
      <c r="F65" s="227"/>
      <c r="G65" s="227"/>
      <c r="H65" s="227"/>
      <c r="I65" s="227"/>
      <c r="J65" s="227"/>
      <c r="K65" s="227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4">
      <c r="A66" s="183" t="s">
        <v>139</v>
      </c>
      <c r="B66" s="183"/>
      <c r="C66" s="183"/>
      <c r="D66" s="18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4">
      <c r="A67" s="183"/>
      <c r="B67" s="183"/>
      <c r="C67" s="183"/>
      <c r="D67" s="18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4">
      <c r="A68" s="183"/>
      <c r="B68" s="183"/>
      <c r="C68" s="183"/>
      <c r="D68" s="18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4">
      <c r="A69" s="183"/>
      <c r="B69" s="183"/>
      <c r="C69" s="183"/>
      <c r="D69" s="18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4">
      <c r="A70" s="4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4">
      <c r="A71" s="4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4">
      <c r="A72" s="4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4">
      <c r="A73" s="4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4">
      <c r="A74" s="4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4">
      <c r="A75" s="4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4">
      <c r="A76" s="4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4">
      <c r="A77" s="4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4">
      <c r="A78" s="4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4">
      <c r="A79" s="4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4">
      <c r="A80" s="4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4">
      <c r="A81" s="4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4">
      <c r="A82" s="4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4">
      <c r="A83" s="4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4">
      <c r="A84" s="4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4">
      <c r="A85" s="4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4">
      <c r="A86" s="4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4">
      <c r="A87" s="4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4">
      <c r="A88" s="4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4">
      <c r="A89" s="4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4">
      <c r="A90" s="4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4">
      <c r="A91" s="4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4">
      <c r="A92" s="4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4">
      <c r="A93" s="4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4">
      <c r="A94" s="4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4">
      <c r="A95" s="4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4">
      <c r="A96" s="4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4">
      <c r="A97" s="4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4">
      <c r="A98" s="4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4">
      <c r="A99" s="4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4">
      <c r="A100" s="4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4">
      <c r="A101" s="4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4">
      <c r="A102" s="4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4">
      <c r="A103" s="4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4">
      <c r="A104" s="4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4">
      <c r="A105" s="4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4">
      <c r="A106" s="4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4">
      <c r="A107" s="4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4">
      <c r="A108" s="4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4">
      <c r="A109" s="4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4">
      <c r="A110" s="4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4">
      <c r="A111" s="4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4">
      <c r="A112" s="4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4">
      <c r="A113" s="4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4">
      <c r="A114" s="4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4">
      <c r="A115" s="4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4">
      <c r="A116" s="4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4">
      <c r="A117" s="4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</sheetData>
  <sheetProtection algorithmName="SHA-512" hashValue="IxaPGlXQVVbQTk3bnRr9B1SzMlfRND7uuQqtaCol1EQqDwPMsY31oOXjCZdAoIwrIZcIpEYPF1lCG9WEIwR9TA==" saltValue="Bb1SeNxCaEXMRl6L/zjUxQ==" spinCount="100000" sheet="1" formatCells="0" formatColumns="0"/>
  <mergeCells count="192">
    <mergeCell ref="D65:K65"/>
    <mergeCell ref="DY55:EA55"/>
    <mergeCell ref="DY56:EA56"/>
    <mergeCell ref="DY57:EA57"/>
    <mergeCell ref="DY58:EA58"/>
    <mergeCell ref="DY59:EA59"/>
    <mergeCell ref="L62:M62"/>
    <mergeCell ref="P62:Q62"/>
    <mergeCell ref="T62:U62"/>
    <mergeCell ref="X62:Y62"/>
    <mergeCell ref="Z62:AA62"/>
    <mergeCell ref="AB62:AC62"/>
    <mergeCell ref="AD62:AE62"/>
    <mergeCell ref="AF62:AG62"/>
    <mergeCell ref="AH62:AI62"/>
    <mergeCell ref="AJ62:AK62"/>
    <mergeCell ref="AN62:AO62"/>
    <mergeCell ref="AP62:AQ62"/>
    <mergeCell ref="DP62:DQ62"/>
    <mergeCell ref="CB62:CC62"/>
    <mergeCell ref="CD62:CE62"/>
    <mergeCell ref="CJ62:CK62"/>
    <mergeCell ref="CX62:CY62"/>
    <mergeCell ref="CZ62:DA62"/>
    <mergeCell ref="DY31:EA31"/>
    <mergeCell ref="DY32:EA32"/>
    <mergeCell ref="DY33:EA33"/>
    <mergeCell ref="DY34:EA34"/>
    <mergeCell ref="DY35:EA35"/>
    <mergeCell ref="DY36:EA36"/>
    <mergeCell ref="DY37:EA37"/>
    <mergeCell ref="DY38:EA38"/>
    <mergeCell ref="DY39:EA39"/>
    <mergeCell ref="DY22:EA22"/>
    <mergeCell ref="DY23:EA23"/>
    <mergeCell ref="DY24:EA24"/>
    <mergeCell ref="DY25:EA25"/>
    <mergeCell ref="DY26:EA26"/>
    <mergeCell ref="DY27:EA27"/>
    <mergeCell ref="DY28:EA28"/>
    <mergeCell ref="DY29:EA29"/>
    <mergeCell ref="DY30:EA30"/>
    <mergeCell ref="DY49:EA49"/>
    <mergeCell ref="DY50:EA50"/>
    <mergeCell ref="DY51:EA51"/>
    <mergeCell ref="DY52:EA52"/>
    <mergeCell ref="DY53:EA53"/>
    <mergeCell ref="DY54:EA54"/>
    <mergeCell ref="DY40:EA40"/>
    <mergeCell ref="DY41:EA41"/>
    <mergeCell ref="DY42:EA42"/>
    <mergeCell ref="DY43:EA43"/>
    <mergeCell ref="DY44:EA44"/>
    <mergeCell ref="DY45:EA45"/>
    <mergeCell ref="BN8:BO8"/>
    <mergeCell ref="BP8:BQ8"/>
    <mergeCell ref="BR8:BS8"/>
    <mergeCell ref="BT8:BU8"/>
    <mergeCell ref="BV8:BW8"/>
    <mergeCell ref="BX8:BY8"/>
    <mergeCell ref="BZ8:CA8"/>
    <mergeCell ref="CF8:CG8"/>
    <mergeCell ref="CH8:CI8"/>
    <mergeCell ref="CJ8:CK8"/>
    <mergeCell ref="CL8:CM8"/>
    <mergeCell ref="CN8:CO8"/>
    <mergeCell ref="CP8:CQ8"/>
    <mergeCell ref="CR8:CS8"/>
    <mergeCell ref="CZ8:DA8"/>
    <mergeCell ref="CT8:CU8"/>
    <mergeCell ref="CV8:CW8"/>
    <mergeCell ref="CX8:CY8"/>
    <mergeCell ref="DB7:DI7"/>
    <mergeCell ref="DJ7:DM7"/>
    <mergeCell ref="DN7:DO7"/>
    <mergeCell ref="DP7:DS7"/>
    <mergeCell ref="DT7:DU7"/>
    <mergeCell ref="L8:M8"/>
    <mergeCell ref="N8:O8"/>
    <mergeCell ref="P8:Q8"/>
    <mergeCell ref="R8:S8"/>
    <mergeCell ref="T8:U8"/>
    <mergeCell ref="V8:W8"/>
    <mergeCell ref="X8:Y8"/>
    <mergeCell ref="Z8:AA8"/>
    <mergeCell ref="AB8:AC8"/>
    <mergeCell ref="AD8:AE8"/>
    <mergeCell ref="AF8:AG8"/>
    <mergeCell ref="AH8:AI8"/>
    <mergeCell ref="AJ8:AK8"/>
    <mergeCell ref="AL8:AM8"/>
    <mergeCell ref="AN8:AO8"/>
    <mergeCell ref="AP8:AQ8"/>
    <mergeCell ref="AR8:AS8"/>
    <mergeCell ref="AT8:AU8"/>
    <mergeCell ref="AV8:AW8"/>
    <mergeCell ref="A60:E61"/>
    <mergeCell ref="A4:F4"/>
    <mergeCell ref="H7:K7"/>
    <mergeCell ref="CB8:CC8"/>
    <mergeCell ref="CD8:CE8"/>
    <mergeCell ref="F7:G7"/>
    <mergeCell ref="B8:C8"/>
    <mergeCell ref="D8:D9"/>
    <mergeCell ref="E8:E9"/>
    <mergeCell ref="F8:G8"/>
    <mergeCell ref="H8:I8"/>
    <mergeCell ref="J8:K8"/>
    <mergeCell ref="L6:AK6"/>
    <mergeCell ref="AL6:DA6"/>
    <mergeCell ref="L7:U7"/>
    <mergeCell ref="V7:AK7"/>
    <mergeCell ref="AL7:DA7"/>
    <mergeCell ref="AX8:AY8"/>
    <mergeCell ref="AZ8:BA8"/>
    <mergeCell ref="BB8:BC8"/>
    <mergeCell ref="BD8:BE8"/>
    <mergeCell ref="BF8:BG8"/>
    <mergeCell ref="BH8:BI8"/>
    <mergeCell ref="BL8:BM8"/>
    <mergeCell ref="AR62:AS62"/>
    <mergeCell ref="DB62:DC62"/>
    <mergeCell ref="DD62:DE62"/>
    <mergeCell ref="BF62:BG62"/>
    <mergeCell ref="BJ8:BK8"/>
    <mergeCell ref="DF62:DG62"/>
    <mergeCell ref="DH62:DI62"/>
    <mergeCell ref="BL62:BM62"/>
    <mergeCell ref="BR62:BS62"/>
    <mergeCell ref="BZ62:CA62"/>
    <mergeCell ref="BH62:BI62"/>
    <mergeCell ref="BN62:BO62"/>
    <mergeCell ref="BP62:BQ62"/>
    <mergeCell ref="BT62:BU62"/>
    <mergeCell ref="BV62:BW62"/>
    <mergeCell ref="BX62:BY62"/>
    <mergeCell ref="BJ62:BK62"/>
    <mergeCell ref="CR62:CS62"/>
    <mergeCell ref="CT62:CU62"/>
    <mergeCell ref="CV62:CW62"/>
    <mergeCell ref="CF62:CG62"/>
    <mergeCell ref="CH62:CI62"/>
    <mergeCell ref="CL62:CM62"/>
    <mergeCell ref="CN62:CO62"/>
    <mergeCell ref="CP62:CQ62"/>
    <mergeCell ref="DV8:DW8"/>
    <mergeCell ref="DJ8:DK8"/>
    <mergeCell ref="DY8:EA9"/>
    <mergeCell ref="DP8:DQ8"/>
    <mergeCell ref="DR8:DS8"/>
    <mergeCell ref="DT8:DU8"/>
    <mergeCell ref="DY10:EA10"/>
    <mergeCell ref="DY11:EA11"/>
    <mergeCell ref="DY12:EA12"/>
    <mergeCell ref="DB8:DC8"/>
    <mergeCell ref="DD8:DE8"/>
    <mergeCell ref="DF8:DG8"/>
    <mergeCell ref="DH8:DI8"/>
    <mergeCell ref="DL8:DM8"/>
    <mergeCell ref="DN8:DO8"/>
    <mergeCell ref="DR62:DS62"/>
    <mergeCell ref="DT62:DU62"/>
    <mergeCell ref="DJ62:DK62"/>
    <mergeCell ref="DL62:DM62"/>
    <mergeCell ref="DN62:DO62"/>
    <mergeCell ref="DY46:EA46"/>
    <mergeCell ref="DY47:EA47"/>
    <mergeCell ref="DY48:EA48"/>
    <mergeCell ref="A66:D69"/>
    <mergeCell ref="DY13:EA13"/>
    <mergeCell ref="DY14:EA14"/>
    <mergeCell ref="DY15:EA15"/>
    <mergeCell ref="DY16:EA16"/>
    <mergeCell ref="DY17:EA17"/>
    <mergeCell ref="DY18:EA18"/>
    <mergeCell ref="DY19:EA19"/>
    <mergeCell ref="DY20:EA20"/>
    <mergeCell ref="DY21:EA21"/>
    <mergeCell ref="A62:E62"/>
    <mergeCell ref="F62:G62"/>
    <mergeCell ref="H62:I62"/>
    <mergeCell ref="J62:K62"/>
    <mergeCell ref="N62:O62"/>
    <mergeCell ref="R62:S62"/>
    <mergeCell ref="V62:W62"/>
    <mergeCell ref="AL62:AM62"/>
    <mergeCell ref="BD62:BE62"/>
    <mergeCell ref="AT62:AU62"/>
    <mergeCell ref="AV62:AW62"/>
    <mergeCell ref="AX62:AY62"/>
    <mergeCell ref="AZ62:BA62"/>
    <mergeCell ref="BB62:BC62"/>
  </mergeCells>
  <phoneticPr fontId="2" type="noConversion"/>
  <conditionalFormatting sqref="EK9:EK58">
    <cfRule type="cellIs" dxfId="39" priority="1" stopIfTrue="1" operator="equal">
      <formula>"Bravo!!!"</formula>
    </cfRule>
    <cfRule type="cellIs" dxfId="38" priority="2" stopIfTrue="1" operator="equal">
      <formula>"Meilleure chance la prochaine fois..."</formula>
    </cfRule>
  </conditionalFormatting>
  <pageMargins left="0.78740157499999996" right="0.78740157499999996" top="0.984251969" bottom="0.984251969" header="0.4921259845" footer="0.4921259845"/>
  <pageSetup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</vt:i4>
      </vt:variant>
    </vt:vector>
  </HeadingPairs>
  <TitlesOfParts>
    <vt:vector size="22" baseType="lpstr">
      <vt:lpstr>Informations</vt:lpstr>
      <vt:lpstr>Notions comptables</vt:lpstr>
      <vt:lpstr>Calcul et extraction des taxes</vt:lpstr>
      <vt:lpstr>Outils CETAB+</vt:lpstr>
      <vt:lpstr>Plan comptable</vt:lpstr>
      <vt:lpstr>Mois 1</vt:lpstr>
      <vt:lpstr>Mois 2</vt:lpstr>
      <vt:lpstr>Mois 3</vt:lpstr>
      <vt:lpstr>Mois 4</vt:lpstr>
      <vt:lpstr>Mois 5</vt:lpstr>
      <vt:lpstr>Mois 6</vt:lpstr>
      <vt:lpstr>Mois 7</vt:lpstr>
      <vt:lpstr>Mois 8</vt:lpstr>
      <vt:lpstr>Mois 9</vt:lpstr>
      <vt:lpstr>Mois 10</vt:lpstr>
      <vt:lpstr>Mois 11</vt:lpstr>
      <vt:lpstr>Mois 12</vt:lpstr>
      <vt:lpstr>Balance de vérification</vt:lpstr>
      <vt:lpstr>Bilan</vt:lpstr>
      <vt:lpstr>État des résultats</vt:lpstr>
      <vt:lpstr>Ratios + indicateurs</vt:lpstr>
      <vt:lpstr>'Mois 6'!_MailEndCompose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Nancy</dc:creator>
  <cp:keywords/>
  <dc:description/>
  <cp:lastModifiedBy>Malenfant Martin (DRBSL) (Matane)</cp:lastModifiedBy>
  <cp:revision/>
  <dcterms:created xsi:type="dcterms:W3CDTF">2009-11-08T23:24:50Z</dcterms:created>
  <dcterms:modified xsi:type="dcterms:W3CDTF">2023-02-24T14:49:44Z</dcterms:modified>
  <cp:category/>
  <cp:contentStatus/>
</cp:coreProperties>
</file>